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процедур'!$A$1:$AY$955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<sst xmlns="http://schemas.openxmlformats.org/spreadsheetml/2006/main" count="3135" uniqueCount="201">
  <si>
    <t>Сопроводительное письмо к примерному графику оценочных процедур</t>
  </si>
  <si>
    <r>
      <rPr>
        <b/>
        <sz val="14"/>
        <color theme="1"/>
        <rFont val="Times New Roman"/>
        <charset val="204"/>
      </rPr>
      <t>1.</t>
    </r>
    <r>
      <rPr>
        <sz val="14"/>
        <color theme="1"/>
        <rFont val="Times New Roman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</si>
  <si>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theme="1"/>
        <rFont val="Times New Roman"/>
        <charset val="204"/>
      </rPr>
      <t>2.</t>
    </r>
    <r>
      <rPr>
        <sz val="14"/>
        <color theme="1"/>
        <rFont val="Times New Roman"/>
        <charset val="204"/>
      </rPr>
      <t xml:space="preserve"> </t>
    </r>
    <r>
      <rPr>
        <sz val="14"/>
        <rFont val="Times New Roman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</si>
  <si>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  <charset val="204"/>
      </rPr>
      <t>3.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</si>
  <si>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Населенный пункт (НП);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</si>
  <si>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ОО;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</si>
  <si>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приказа ОО об утверждении единого графика;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</si>
  <si>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</si>
  <si>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</si>
  <si>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</si>
  <si>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Период  (полугодие или год).</t>
    </r>
  </si>
  <si>
    <r>
      <rPr>
        <b/>
        <sz val="14"/>
        <color theme="1"/>
        <rFont val="Times New Roman"/>
        <charset val="204"/>
      </rPr>
      <t>4.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</si>
  <si>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Предмет;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</si>
  <si>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Класс (с указанием буквы);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</si>
  <si>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Ячейки с указанием календарных месяца и недели.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</si>
  <si>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ОП за заполняемый период;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</si>
  <si>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</si>
  <si>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  <charset val="204"/>
      </rPr>
      <t>5.</t>
    </r>
    <r>
      <rPr>
        <sz val="14"/>
        <color theme="1"/>
        <rFont val="Times New Roman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</si>
  <si>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</si>
  <si>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</si>
  <si>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theme="1"/>
        <rFont val="Times New Roman"/>
        <charset val="204"/>
      </rPr>
      <t>6.</t>
    </r>
    <r>
      <rPr>
        <sz val="14"/>
        <color theme="1"/>
        <rFont val="Times New Roman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charset val="204"/>
      </rPr>
      <t xml:space="preserve">«КР» </t>
    </r>
    <r>
      <rPr>
        <sz val="14"/>
        <color theme="1"/>
        <rFont val="Times New Roman"/>
        <charset val="204"/>
      </rPr>
      <t>или</t>
    </r>
    <r>
      <rPr>
        <i/>
        <sz val="14"/>
        <color theme="1"/>
        <rFont val="Times New Roman"/>
        <charset val="204"/>
      </rPr>
      <t xml:space="preserve"> «ВПР»</t>
    </r>
    <r>
      <rPr>
        <sz val="14"/>
        <color theme="1"/>
        <rFont val="Times New Roman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charset val="204"/>
      </rPr>
      <t>«зеленый»</t>
    </r>
    <r>
      <rPr>
        <sz val="14"/>
        <color theme="1"/>
        <rFont val="Times New Roman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</si>
  <si>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  <charset val="204"/>
      </rPr>
      <t>7.</t>
    </r>
    <r>
      <rPr>
        <sz val="14"/>
        <color theme="1"/>
        <rFont val="Times New Roman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charset val="204"/>
      </rPr>
      <t>1</t>
    </r>
    <r>
      <rPr>
        <sz val="14"/>
        <color theme="1"/>
        <rFont val="Times New Roman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</si>
  <si>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  <charset val="204"/>
      </rPr>
      <t>8.</t>
    </r>
    <r>
      <rPr>
        <sz val="14"/>
        <color theme="1"/>
        <rFont val="Times New Roman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</si>
  <si>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  <charset val="204"/>
      </rPr>
      <t>9.</t>
    </r>
    <r>
      <rPr>
        <sz val="14"/>
        <color theme="1"/>
        <rFont val="Times New Roman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charset val="204"/>
      </rPr>
      <t>«СЧЁТЗ»</t>
    </r>
    <r>
      <rPr>
        <sz val="14"/>
        <color theme="1"/>
        <rFont val="Times New Roman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charset val="204"/>
      </rPr>
      <t xml:space="preserve">«СЧЁТЗ» </t>
    </r>
    <r>
      <rPr>
        <sz val="14"/>
        <color theme="1"/>
        <rFont val="Times New Roman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charset val="204"/>
      </rPr>
      <t>=СЧЁТЗ(D9:BM9)</t>
    </r>
    <r>
      <rPr>
        <sz val="14"/>
        <color theme="1"/>
        <rFont val="Times New Roman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charset val="204"/>
      </rPr>
      <t>«Количество ОП в указанном периоде»</t>
    </r>
    <r>
      <rPr>
        <sz val="14"/>
        <color theme="1"/>
        <rFont val="Times New Roman"/>
        <charset val="204"/>
      </rPr>
      <t>.</t>
    </r>
  </si>
  <si>
    <r>
      <rPr>
        <b/>
        <sz val="14"/>
        <color theme="1"/>
        <rFont val="Times New Roman"/>
        <charset val="204"/>
      </rPr>
      <t>10.</t>
    </r>
    <r>
      <rPr>
        <sz val="14"/>
        <color theme="1"/>
        <rFont val="Times New Roman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</si>
  <si>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</si>
  <si>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</si>
  <si>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</si>
  <si>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>НП</t>
  </si>
  <si>
    <t>г.Верхняя Пышма</t>
  </si>
  <si>
    <t>Определение оценочных процедур (ОП):</t>
  </si>
  <si>
    <t>ОО</t>
  </si>
  <si>
    <t>МАОУ СОШ №1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</si>
  <si>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</si>
  <si>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</si>
  <si>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</si>
  <si>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</si>
  <si>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</si>
  <si>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</si>
  <si>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</si>
  <si>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 xml:space="preserve">стартовая диагностика;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текущая оценка;                  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тематическая оценка;                                      </t>
    </r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>итоговая оценка</t>
    </r>
  </si>
  <si>
    <t>Региональный</t>
  </si>
  <si>
    <t>Приказ №</t>
  </si>
  <si>
    <t>01-11/201</t>
  </si>
  <si>
    <t>Приказ об изменениях</t>
  </si>
  <si>
    <t>01-11/7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</si>
  <si>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</si>
  <si>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</si>
  <si>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</si>
  <si>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</si>
  <si>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</si>
  <si>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</si>
  <si>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</si>
  <si>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</si>
  <si>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</si>
  <si>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</si>
  <si>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</si>
  <si>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</si>
  <si>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</si>
  <si>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</si>
  <si>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</si>
  <si>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</si>
  <si>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</si>
  <si>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</si>
  <si>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</si>
  <si>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</si>
  <si>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</si>
  <si>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</si>
  <si>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</si>
  <si>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</si>
  <si>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</si>
  <si>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</si>
  <si>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</si>
  <si>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</si>
  <si>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</si>
  <si>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</si>
  <si>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</si>
  <si>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</si>
  <si>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1г</t>
  </si>
  <si>
    <t>1д</t>
  </si>
  <si>
    <t>1е</t>
  </si>
  <si>
    <t>1з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</si>
  <si>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</si>
  <si>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</si>
  <si>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</si>
  <si>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</si>
  <si>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</si>
  <si>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</si>
  <si>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</si>
  <si>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</si>
  <si>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</si>
  <si>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</si>
  <si>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СДС</t>
  </si>
  <si>
    <t>Д</t>
  </si>
  <si>
    <t>КР</t>
  </si>
  <si>
    <t>изл</t>
  </si>
  <si>
    <t>2б</t>
  </si>
  <si>
    <t>СД</t>
  </si>
  <si>
    <t>2в</t>
  </si>
  <si>
    <t>2г</t>
  </si>
  <si>
    <t>2д</t>
  </si>
  <si>
    <t>2е</t>
  </si>
  <si>
    <t>2з</t>
  </si>
  <si>
    <t>2и</t>
  </si>
  <si>
    <t>2к</t>
  </si>
  <si>
    <t>ПР</t>
  </si>
  <si>
    <t>Иностранный язык (английский)</t>
  </si>
  <si>
    <t>Труд (технология)</t>
  </si>
  <si>
    <t>3 класс</t>
  </si>
  <si>
    <t>3а</t>
  </si>
  <si>
    <t>3б</t>
  </si>
  <si>
    <t>3в</t>
  </si>
  <si>
    <t>3г</t>
  </si>
  <si>
    <t>3д</t>
  </si>
  <si>
    <t>3е</t>
  </si>
  <si>
    <t>3з</t>
  </si>
  <si>
    <t>3и</t>
  </si>
  <si>
    <t>3к</t>
  </si>
  <si>
    <t>4 класс</t>
  </si>
  <si>
    <t>4а</t>
  </si>
  <si>
    <t>ВПР</t>
  </si>
  <si>
    <t>4б</t>
  </si>
  <si>
    <t>4в</t>
  </si>
  <si>
    <t>4г</t>
  </si>
  <si>
    <t>4д</t>
  </si>
  <si>
    <t>4е</t>
  </si>
  <si>
    <t>4з</t>
  </si>
  <si>
    <t>4и</t>
  </si>
  <si>
    <t>4л</t>
  </si>
  <si>
    <t>Иностранный язык (указать какой)</t>
  </si>
  <si>
    <t>Основы религиозных культур и светской этики</t>
  </si>
  <si>
    <t>5 класс</t>
  </si>
  <si>
    <t>5а</t>
  </si>
  <si>
    <t>5б</t>
  </si>
  <si>
    <t>5в</t>
  </si>
  <si>
    <t>5г</t>
  </si>
  <si>
    <t>5д</t>
  </si>
  <si>
    <t>5е</t>
  </si>
  <si>
    <t>5з</t>
  </si>
  <si>
    <t>5и</t>
  </si>
  <si>
    <t>Литература</t>
  </si>
  <si>
    <t>История</t>
  </si>
  <si>
    <t>География</t>
  </si>
  <si>
    <t>Биология</t>
  </si>
  <si>
    <t>6 класс</t>
  </si>
  <si>
    <t>6а</t>
  </si>
  <si>
    <t>6б</t>
  </si>
  <si>
    <t>6в</t>
  </si>
  <si>
    <t>6г</t>
  </si>
  <si>
    <t>6д</t>
  </si>
  <si>
    <t>6е</t>
  </si>
  <si>
    <t>6з</t>
  </si>
  <si>
    <t>Иностранный язык</t>
  </si>
  <si>
    <t>7 класс</t>
  </si>
  <si>
    <t>7а</t>
  </si>
  <si>
    <t>соч</t>
  </si>
  <si>
    <t>7б</t>
  </si>
  <si>
    <t>7в</t>
  </si>
  <si>
    <t>7г</t>
  </si>
  <si>
    <t>7д</t>
  </si>
  <si>
    <t>7е</t>
  </si>
  <si>
    <t>7з</t>
  </si>
  <si>
    <t>7и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</si>
  <si>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</si>
  <si>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</si>
  <si>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</si>
  <si>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</si>
  <si>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</si>
  <si>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</si>
  <si>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</si>
  <si>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</si>
  <si>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</si>
  <si>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8г</t>
  </si>
  <si>
    <t>8д</t>
  </si>
  <si>
    <t>8е</t>
  </si>
  <si>
    <t>8л</t>
  </si>
  <si>
    <t>8п</t>
  </si>
  <si>
    <t>Химия</t>
  </si>
  <si>
    <t>Основы безопасности и защиты Родины</t>
  </si>
  <si>
    <t>9 класс</t>
  </si>
  <si>
    <t>9а</t>
  </si>
  <si>
    <t>ИС</t>
  </si>
  <si>
    <t>ДР</t>
  </si>
  <si>
    <t>9б</t>
  </si>
  <si>
    <t>9в</t>
  </si>
  <si>
    <t>9г</t>
  </si>
  <si>
    <t>9д</t>
  </si>
  <si>
    <t>9е</t>
  </si>
  <si>
    <t>РТ</t>
  </si>
  <si>
    <t>Обществознание</t>
  </si>
  <si>
    <t>10 класс</t>
  </si>
  <si>
    <t>10г</t>
  </si>
  <si>
    <t>10е</t>
  </si>
  <si>
    <t>10п</t>
  </si>
  <si>
    <t>Алгебра и начала математического анализа</t>
  </si>
  <si>
    <t>Индивидуальный проект</t>
  </si>
  <si>
    <t>11 класс</t>
  </si>
  <si>
    <t>11г</t>
  </si>
  <si>
    <t>11п</t>
  </si>
  <si>
    <t>11т</t>
  </si>
  <si>
    <t>11у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</si>
</sst>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4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7"/>
      <color theme="1"/>
      <name val="Times New Roman"/>
      <charset val="204"/>
    </font>
    <font>
      <sz val="20"/>
      <color theme="1"/>
      <name val="Times New Roman"/>
      <charset val="204"/>
    </font>
    <font>
      <sz val="2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charset val="204"/>
    </font>
    <font>
      <b/>
      <sz val="20"/>
      <color theme="1"/>
      <name val="Times New Roman"/>
      <charset val="204"/>
    </font>
    <font>
      <b/>
      <sz val="12"/>
      <color theme="1"/>
      <name val="Times New Roman"/>
      <charset val="204"/>
    </font>
    <font>
      <u/>
      <sz val="10"/>
      <color theme="1"/>
      <name val="Times New Roman"/>
      <charset val="204"/>
    </font>
    <font>
      <sz val="9"/>
      <color rgb="FF000000"/>
      <name val="Times New Roman"/>
      <charset val="204"/>
    </font>
    <font>
      <sz val="10"/>
      <name val="Times New Roman"/>
      <charset val="20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Symbol"/>
      <charset val="2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4"/>
      <color theme="1"/>
      <name val="Times New Roman"/>
      <charset val="204"/>
    </font>
    <font>
      <sz val="10"/>
      <color theme="1"/>
      <name val="Symbol"/>
      <charset val="2"/>
    </font>
    <font>
      <sz val="14"/>
      <name val="Times New Roman"/>
      <charset val="20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19" applyNumberFormat="0" applyAlignment="0" applyProtection="0">
      <alignment vertical="center"/>
    </xf>
    <xf numFmtId="0" fontId="30" fillId="14" borderId="20" applyNumberFormat="0" applyAlignment="0" applyProtection="0">
      <alignment vertical="center"/>
    </xf>
    <xf numFmtId="0" fontId="31" fillId="14" borderId="19" applyNumberFormat="0" applyAlignment="0" applyProtection="0">
      <alignment vertical="center"/>
    </xf>
    <xf numFmtId="0" fontId="32" fillId="1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</cellStyleXfs>
  <cellXfs count="19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49" fontId="1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80" fontId="2" fillId="0" borderId="0" xfId="0" applyNumberFormat="1" applyFont="1"/>
    <xf numFmtId="180" fontId="5" fillId="0" borderId="1" xfId="0" applyNumberFormat="1" applyFont="1" applyBorder="1" applyAlignment="1">
      <alignment horizontal="left" vertical="center"/>
    </xf>
    <xf numFmtId="180" fontId="1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Border="1" applyAlignment="1"/>
    <xf numFmtId="0" fontId="0" fillId="0" borderId="6" xfId="0" applyBorder="1"/>
    <xf numFmtId="0" fontId="7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9" fillId="3" borderId="12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9" fillId="2" borderId="12" xfId="0" applyFont="1" applyFill="1" applyBorder="1" applyAlignment="1">
      <alignment vertical="center" wrapText="1"/>
    </xf>
    <xf numFmtId="0" fontId="2" fillId="4" borderId="1" xfId="0" applyFont="1" applyFill="1" applyBorder="1" applyAlignment="1"/>
    <xf numFmtId="0" fontId="11" fillId="0" borderId="0" xfId="0" applyFont="1" applyAlignment="1">
      <alignment vertical="center"/>
    </xf>
    <xf numFmtId="0" fontId="7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/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0" borderId="0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5" borderId="13" xfId="0" applyFont="1" applyFill="1" applyBorder="1" applyAlignment="1">
      <alignment vertical="center"/>
    </xf>
    <xf numFmtId="0" fontId="2" fillId="0" borderId="13" xfId="0" applyFont="1" applyBorder="1" applyAlignment="1"/>
    <xf numFmtId="0" fontId="2" fillId="0" borderId="0" xfId="0" applyFont="1" applyBorder="1" applyAlignment="1">
      <alignment wrapText="1"/>
    </xf>
    <xf numFmtId="0" fontId="2" fillId="6" borderId="0" xfId="0" applyFont="1" applyFill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2" fillId="7" borderId="0" xfId="0" applyFont="1" applyFill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1" xfId="0" applyFont="1" applyFill="1" applyBorder="1"/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top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0" fontId="13" fillId="0" borderId="0" xfId="0" applyFont="1" applyBorder="1" applyAlignment="1">
      <alignment vertical="center"/>
    </xf>
    <xf numFmtId="49" fontId="2" fillId="7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wrapText="1"/>
    </xf>
    <xf numFmtId="49" fontId="2" fillId="0" borderId="0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4" borderId="1" xfId="0" applyFont="1" applyFill="1" applyBorder="1"/>
    <xf numFmtId="0" fontId="9" fillId="3" borderId="1" xfId="0" applyFont="1" applyFill="1" applyBorder="1" applyAlignment="1">
      <alignment horizontal="center" vertical="center" textRotation="90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10" fontId="2" fillId="0" borderId="1" xfId="3" applyNumberFormat="1" applyFont="1" applyBorder="1"/>
    <xf numFmtId="0" fontId="14" fillId="10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2" fillId="0" borderId="11" xfId="0" applyFont="1" applyBorder="1" applyAlignment="1">
      <alignment wrapText="1"/>
    </xf>
    <xf numFmtId="0" fontId="15" fillId="6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5" borderId="0" xfId="0" applyFont="1" applyFill="1"/>
    <xf numFmtId="0" fontId="2" fillId="5" borderId="1" xfId="0" applyFont="1" applyFill="1" applyBorder="1"/>
    <xf numFmtId="0" fontId="9" fillId="3" borderId="3" xfId="0" applyFont="1" applyFill="1" applyBorder="1" applyAlignment="1">
      <alignment horizontal="center" vertical="center" textRotation="90" wrapText="1"/>
    </xf>
    <xf numFmtId="0" fontId="9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shrinkToFit="1"/>
    </xf>
    <xf numFmtId="0" fontId="18" fillId="0" borderId="0" xfId="0" applyFont="1" applyAlignment="1">
      <alignment horizontal="justify" vertical="center" shrinkToFi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topLeftCell="A4" workbookViewId="0">
      <selection activeCell="A21" sqref="A21"/>
    </sheetView>
  </sheetViews>
  <sheetFormatPr defaultColWidth="9" defaultRowHeight="15"/>
  <cols>
    <col min="1" max="1" width="123.428571428571" customWidth="1"/>
  </cols>
  <sheetData>
    <row r="1" ht="20.25" spans="1:1">
      <c r="A1" s="189" t="s">
        <v>0</v>
      </c>
    </row>
    <row r="2" ht="18.75" spans="1:1">
      <c r="A2" s="190"/>
    </row>
    <row r="3" ht="138.75" customHeight="1" spans="1:1">
      <c r="A3" s="191" t="s">
        <v>1</v>
      </c>
    </row>
    <row r="4" ht="243.75" spans="1:1">
      <c r="A4" s="191" t="s">
        <v>2</v>
      </c>
    </row>
    <row r="5" ht="31.5" customHeight="1" spans="1:1">
      <c r="A5" s="191" t="s">
        <v>3</v>
      </c>
    </row>
    <row r="6" ht="28.5" customHeight="1" spans="1:1">
      <c r="A6" s="192" t="s">
        <v>4</v>
      </c>
    </row>
    <row r="7" ht="19.5" customHeight="1" spans="1:1">
      <c r="A7" s="192" t="s">
        <v>5</v>
      </c>
    </row>
    <row r="8" s="188" customFormat="1" ht="26.25" customHeight="1" spans="1:1">
      <c r="A8" s="193" t="s">
        <v>6</v>
      </c>
    </row>
    <row r="9" s="188" customFormat="1" ht="25.5" customHeight="1" spans="1:1">
      <c r="A9" s="193" t="s">
        <v>7</v>
      </c>
    </row>
    <row r="10" s="188" customFormat="1" ht="39" customHeight="1" spans="1:1">
      <c r="A10" s="193" t="s">
        <v>8</v>
      </c>
    </row>
    <row r="11" s="188" customFormat="1" ht="36.75" customHeight="1" spans="1:1">
      <c r="A11" s="193" t="s">
        <v>9</v>
      </c>
    </row>
    <row r="12" s="188" customFormat="1" ht="18.75" spans="1:1">
      <c r="A12" s="193" t="s">
        <v>10</v>
      </c>
    </row>
    <row r="13" s="188" customFormat="1" ht="18.75" spans="1:1">
      <c r="A13" s="194" t="s">
        <v>11</v>
      </c>
    </row>
    <row r="14" s="188" customFormat="1" ht="18.75" spans="1:1">
      <c r="A14" s="193" t="s">
        <v>12</v>
      </c>
    </row>
    <row r="15" s="188" customFormat="1" ht="18.75" spans="1:1">
      <c r="A15" s="193" t="s">
        <v>13</v>
      </c>
    </row>
    <row r="16" s="188" customFormat="1" ht="18.75" spans="1:1">
      <c r="A16" s="193" t="s">
        <v>14</v>
      </c>
    </row>
    <row r="17" s="188" customFormat="1" ht="18.75" spans="1:1">
      <c r="A17" s="193" t="s">
        <v>15</v>
      </c>
    </row>
    <row r="18" s="188" customFormat="1" ht="37.5" spans="1:1">
      <c r="A18" s="193" t="s">
        <v>16</v>
      </c>
    </row>
    <row r="19" s="188" customFormat="1" ht="18.75" spans="1:1">
      <c r="A19" s="194" t="s">
        <v>17</v>
      </c>
    </row>
    <row r="20" s="188" customFormat="1" ht="37.5" spans="1:1">
      <c r="A20" s="193" t="s">
        <v>18</v>
      </c>
    </row>
    <row r="21" s="188" customFormat="1" ht="37.5" spans="1:1">
      <c r="A21" s="193" t="s">
        <v>19</v>
      </c>
    </row>
    <row r="22" s="188" customFormat="1" ht="18" spans="1:1">
      <c r="A22" s="193"/>
    </row>
    <row r="23" s="188" customFormat="1" ht="150" spans="1:1">
      <c r="A23" s="194" t="s">
        <v>20</v>
      </c>
    </row>
    <row r="24" s="188" customFormat="1" ht="37.5" spans="1:1">
      <c r="A24" s="194" t="s">
        <v>21</v>
      </c>
    </row>
    <row r="25" s="188" customFormat="1" ht="75" spans="1:1">
      <c r="A25" s="194" t="s">
        <v>22</v>
      </c>
    </row>
    <row r="26" s="188" customFormat="1" ht="93.75" spans="1:1">
      <c r="A26" s="194" t="s">
        <v>23</v>
      </c>
    </row>
    <row r="27" s="188" customFormat="1" ht="75" spans="1:1">
      <c r="A27" s="194" t="s">
        <v>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955"/>
  <sheetViews>
    <sheetView tabSelected="1" view="pageBreakPreview" zoomScale="110" zoomScaleNormal="85" topLeftCell="A124" workbookViewId="0">
      <selection activeCell="E9" sqref="E9:AP9"/>
    </sheetView>
  </sheetViews>
  <sheetFormatPr defaultColWidth="9" defaultRowHeight="15"/>
  <cols>
    <col min="1" max="1" width="11.5714285714286" style="6" customWidth="1"/>
    <col min="2" max="2" width="16.2857142857143" style="6" customWidth="1"/>
    <col min="3" max="3" width="10.2857142857143" style="6" customWidth="1"/>
    <col min="4" max="4" width="11.9428571428571" style="6" customWidth="1"/>
    <col min="5" max="5" width="9.42857142857143" style="6" customWidth="1"/>
    <col min="6" max="6" width="4.28571428571429" style="6" customWidth="1"/>
    <col min="7" max="7" width="3.28571428571429" style="6" customWidth="1"/>
    <col min="8" max="35" width="4.28571428571429" style="6" customWidth="1"/>
    <col min="36" max="36" width="4" style="6" customWidth="1"/>
    <col min="37" max="41" width="4.28571428571429" style="6" customWidth="1"/>
    <col min="42" max="42" width="5.42857142857143" style="6" customWidth="1"/>
    <col min="43" max="43" width="6.71428571428571" style="6" customWidth="1"/>
    <col min="44" max="44" width="6" style="6" customWidth="1"/>
    <col min="45" max="45" width="9.20952380952381" style="6" customWidth="1"/>
    <col min="46" max="46" width="13" style="6" customWidth="1"/>
    <col min="47" max="16379" width="9.14285714285714" style="6"/>
  </cols>
  <sheetData>
    <row r="1" s="1" customFormat="1" ht="63" customHeight="1" spans="1:45">
      <c r="A1" s="7" t="s">
        <v>25</v>
      </c>
      <c r="B1" s="7"/>
      <c r="C1" s="7"/>
      <c r="D1" s="7"/>
      <c r="E1" s="7" t="s">
        <v>26</v>
      </c>
      <c r="F1" s="7"/>
      <c r="G1" s="8"/>
      <c r="H1" s="7"/>
      <c r="L1" s="63" t="s">
        <v>27</v>
      </c>
      <c r="AC1" s="77"/>
      <c r="AD1" s="77"/>
      <c r="AL1" s="77"/>
      <c r="AM1" s="77"/>
      <c r="AN1" s="77"/>
      <c r="AO1" s="77"/>
      <c r="AP1" s="77"/>
      <c r="AQ1" s="77"/>
      <c r="AR1" s="77"/>
      <c r="AS1" s="77"/>
    </row>
    <row r="2" ht="21.75" customHeight="1" spans="1:48">
      <c r="A2" s="9" t="s">
        <v>28</v>
      </c>
      <c r="B2" s="10" t="s">
        <v>29</v>
      </c>
      <c r="C2" s="11"/>
      <c r="D2" s="12"/>
      <c r="F2" s="8"/>
      <c r="G2" s="13" t="s">
        <v>30</v>
      </c>
      <c r="H2" s="7"/>
      <c r="I2" s="64"/>
      <c r="J2" s="64"/>
      <c r="K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78"/>
      <c r="AE2" s="78"/>
      <c r="AF2" s="78"/>
      <c r="AG2" s="78"/>
      <c r="AH2" s="78"/>
      <c r="AI2" s="15"/>
      <c r="AJ2" s="15"/>
      <c r="AK2" s="15"/>
      <c r="AL2" s="99"/>
      <c r="AM2" s="99"/>
      <c r="AN2" s="99"/>
      <c r="AO2" s="108"/>
      <c r="AP2" s="108"/>
      <c r="AQ2" s="108"/>
      <c r="AR2" s="108"/>
      <c r="AS2" s="108"/>
      <c r="AT2" s="15"/>
      <c r="AU2" s="15"/>
      <c r="AV2" s="15"/>
    </row>
    <row r="3" ht="40.5" customHeight="1" spans="1:48">
      <c r="A3" s="9" t="s">
        <v>31</v>
      </c>
      <c r="B3" s="14" t="s">
        <v>32</v>
      </c>
      <c r="C3" s="15"/>
      <c r="D3" s="12"/>
      <c r="E3" s="16"/>
      <c r="F3" s="16"/>
      <c r="G3" s="17" t="s">
        <v>33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69"/>
      <c r="X3" s="70" t="s">
        <v>34</v>
      </c>
      <c r="Y3" s="79"/>
      <c r="Z3" s="79"/>
      <c r="AA3" s="79"/>
      <c r="AB3" s="80"/>
      <c r="AC3" s="81" t="s">
        <v>35</v>
      </c>
      <c r="AD3" s="82"/>
      <c r="AE3" s="82"/>
      <c r="AF3" s="82"/>
      <c r="AG3" s="82"/>
      <c r="AH3" s="82"/>
      <c r="AI3" s="82"/>
      <c r="AJ3" s="82"/>
      <c r="AK3" s="82"/>
      <c r="AL3" s="82"/>
      <c r="AM3" s="100"/>
      <c r="AN3" s="101" t="s">
        <v>36</v>
      </c>
      <c r="AO3" s="101"/>
      <c r="AP3" s="109" t="s">
        <v>37</v>
      </c>
      <c r="AQ3" s="109"/>
      <c r="AR3" s="110"/>
      <c r="AS3" s="15"/>
      <c r="AT3" s="15"/>
      <c r="AU3" s="111"/>
      <c r="AV3" s="15"/>
    </row>
    <row r="4" ht="22.5" customHeight="1" spans="2:48">
      <c r="B4" s="12" t="s">
        <v>38</v>
      </c>
      <c r="C4" s="12"/>
      <c r="D4" s="15"/>
      <c r="E4" s="15"/>
      <c r="F4" s="19"/>
      <c r="G4" s="20" t="s">
        <v>39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71" t="s">
        <v>40</v>
      </c>
      <c r="Y4" s="83"/>
      <c r="Z4" s="83"/>
      <c r="AA4" s="83"/>
      <c r="AB4" s="84"/>
      <c r="AC4" s="85"/>
      <c r="AD4" s="86"/>
      <c r="AE4" s="86"/>
      <c r="AF4" s="86"/>
      <c r="AG4" s="86"/>
      <c r="AH4" s="86"/>
      <c r="AI4" s="86"/>
      <c r="AJ4" s="86"/>
      <c r="AK4" s="86"/>
      <c r="AL4" s="86"/>
      <c r="AM4" s="102"/>
      <c r="AN4" s="101"/>
      <c r="AO4" s="101"/>
      <c r="AP4" s="112" t="s">
        <v>41</v>
      </c>
      <c r="AQ4" s="112"/>
      <c r="AU4" s="111"/>
      <c r="AV4" s="15"/>
    </row>
    <row r="5" ht="42.75" customHeight="1" spans="1:48">
      <c r="A5" s="22" t="s">
        <v>42</v>
      </c>
      <c r="B5" s="10" t="s">
        <v>43</v>
      </c>
      <c r="C5" s="23" t="s">
        <v>44</v>
      </c>
      <c r="D5" s="10" t="s">
        <v>45</v>
      </c>
      <c r="E5" s="15"/>
      <c r="F5" s="19"/>
      <c r="G5" s="24" t="s">
        <v>46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72"/>
      <c r="Y5" s="72"/>
      <c r="Z5" s="72"/>
      <c r="AA5" s="72"/>
      <c r="AB5" s="87"/>
      <c r="AC5" s="88"/>
      <c r="AD5" s="89"/>
      <c r="AE5" s="89"/>
      <c r="AF5" s="89"/>
      <c r="AG5" s="89"/>
      <c r="AH5" s="89"/>
      <c r="AI5" s="89"/>
      <c r="AJ5" s="89"/>
      <c r="AK5" s="89"/>
      <c r="AL5" s="89"/>
      <c r="AM5" s="103"/>
      <c r="AN5" s="101"/>
      <c r="AO5" s="101"/>
      <c r="AP5" s="113" t="s">
        <v>31</v>
      </c>
      <c r="AQ5" s="114"/>
      <c r="AU5" s="111"/>
      <c r="AV5" s="15"/>
    </row>
    <row r="6" ht="35.25" customHeight="1" spans="1:48">
      <c r="A6" s="25" t="s">
        <v>47</v>
      </c>
      <c r="B6" s="26">
        <v>45909</v>
      </c>
      <c r="C6" s="23" t="s">
        <v>48</v>
      </c>
      <c r="D6" s="27">
        <v>46038</v>
      </c>
      <c r="E6" s="28"/>
      <c r="F6" s="19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73" t="s">
        <v>49</v>
      </c>
      <c r="Y6" s="90"/>
      <c r="Z6" s="90"/>
      <c r="AA6" s="90"/>
      <c r="AB6" s="90"/>
      <c r="AC6" s="91" t="s">
        <v>50</v>
      </c>
      <c r="AD6" s="92"/>
      <c r="AE6" s="92"/>
      <c r="AF6" s="92"/>
      <c r="AG6" s="92"/>
      <c r="AH6" s="99"/>
      <c r="AU6" s="15"/>
      <c r="AV6" s="15"/>
    </row>
    <row r="7" ht="26.25" customHeight="1" spans="1:45">
      <c r="A7" s="29" t="s">
        <v>51</v>
      </c>
      <c r="B7" s="29"/>
      <c r="C7" s="30"/>
      <c r="D7" s="30"/>
      <c r="E7" s="15"/>
      <c r="F7" s="19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Y7" s="93"/>
      <c r="Z7" s="15"/>
      <c r="AB7" s="93"/>
      <c r="AC7" s="94" t="s">
        <v>52</v>
      </c>
      <c r="AP7" s="97"/>
      <c r="AQ7" s="97"/>
      <c r="AR7" s="97"/>
      <c r="AS7" s="15"/>
    </row>
    <row r="8" ht="22.5" customHeight="1" spans="1:45">
      <c r="A8" s="31"/>
      <c r="B8" s="31"/>
      <c r="C8" s="31"/>
      <c r="D8" s="32"/>
      <c r="E8" s="32"/>
      <c r="F8" s="32"/>
      <c r="G8" s="33"/>
      <c r="H8" s="33"/>
      <c r="I8" s="31"/>
      <c r="J8" s="15"/>
      <c r="K8" s="15"/>
      <c r="X8" s="74"/>
      <c r="Y8" s="15"/>
      <c r="Z8" s="95"/>
      <c r="AA8" s="95"/>
      <c r="AB8" s="95"/>
      <c r="AC8" s="96" t="s">
        <v>53</v>
      </c>
      <c r="AD8" s="97"/>
      <c r="AE8" s="97"/>
      <c r="AF8" s="97"/>
      <c r="AG8" s="97"/>
      <c r="AH8" s="97"/>
      <c r="AI8" s="97"/>
      <c r="AJ8" s="97"/>
      <c r="AK8" s="104"/>
      <c r="AL8" s="105"/>
      <c r="AM8" s="97"/>
      <c r="AN8" s="97"/>
      <c r="AO8" s="97"/>
      <c r="AP8" s="97"/>
      <c r="AQ8" s="97"/>
      <c r="AR8" s="97"/>
      <c r="AS8" s="99"/>
    </row>
    <row r="9" s="2" customFormat="1" ht="120.75" customHeight="1" spans="1:45">
      <c r="A9" s="34" t="s">
        <v>54</v>
      </c>
      <c r="B9" s="34"/>
      <c r="C9" s="34"/>
      <c r="D9" s="34"/>
      <c r="E9" s="35" t="s">
        <v>55</v>
      </c>
      <c r="F9" s="35"/>
      <c r="G9" s="35"/>
      <c r="H9" s="35"/>
      <c r="I9" s="3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115" t="s">
        <v>56</v>
      </c>
      <c r="AR9" s="115" t="s">
        <v>57</v>
      </c>
      <c r="AS9" s="116" t="s">
        <v>58</v>
      </c>
    </row>
    <row r="10" s="2" customFormat="1" ht="21.75" customHeight="1" spans="1:45">
      <c r="A10" s="36" t="s">
        <v>59</v>
      </c>
      <c r="B10" s="37"/>
      <c r="C10" s="38" t="s">
        <v>60</v>
      </c>
      <c r="D10" s="39" t="s">
        <v>61</v>
      </c>
      <c r="E10" s="40" t="s">
        <v>62</v>
      </c>
      <c r="F10" s="40"/>
      <c r="G10" s="40"/>
      <c r="H10" s="40"/>
      <c r="I10" s="40" t="s">
        <v>63</v>
      </c>
      <c r="J10" s="40"/>
      <c r="K10" s="40"/>
      <c r="L10" s="40"/>
      <c r="M10" s="40" t="s">
        <v>64</v>
      </c>
      <c r="N10" s="40"/>
      <c r="O10" s="40"/>
      <c r="P10" s="40"/>
      <c r="Q10" s="40" t="s">
        <v>65</v>
      </c>
      <c r="R10" s="40"/>
      <c r="S10" s="40"/>
      <c r="T10" s="40"/>
      <c r="U10" s="40" t="s">
        <v>66</v>
      </c>
      <c r="V10" s="40"/>
      <c r="W10" s="40"/>
      <c r="X10" s="40" t="s">
        <v>67</v>
      </c>
      <c r="Y10" s="40"/>
      <c r="Z10" s="40"/>
      <c r="AA10" s="40"/>
      <c r="AB10" s="40" t="s">
        <v>68</v>
      </c>
      <c r="AC10" s="40"/>
      <c r="AD10" s="40"/>
      <c r="AE10" s="40" t="s">
        <v>69</v>
      </c>
      <c r="AF10" s="40"/>
      <c r="AG10" s="40"/>
      <c r="AH10" s="40"/>
      <c r="AI10" s="40"/>
      <c r="AJ10" s="40" t="s">
        <v>70</v>
      </c>
      <c r="AK10" s="40"/>
      <c r="AL10" s="40"/>
      <c r="AM10" s="40" t="s">
        <v>71</v>
      </c>
      <c r="AN10" s="40"/>
      <c r="AO10" s="40"/>
      <c r="AP10" s="40"/>
      <c r="AQ10" s="115"/>
      <c r="AR10" s="115"/>
      <c r="AS10" s="116"/>
    </row>
    <row r="11" s="3" customFormat="1" ht="11.25" customHeight="1" spans="1:45">
      <c r="A11" s="41"/>
      <c r="B11" s="42"/>
      <c r="C11" s="43"/>
      <c r="D11" s="39" t="s">
        <v>72</v>
      </c>
      <c r="E11" s="44">
        <v>1</v>
      </c>
      <c r="F11" s="44">
        <v>2</v>
      </c>
      <c r="G11" s="44">
        <v>3</v>
      </c>
      <c r="H11" s="44">
        <v>4</v>
      </c>
      <c r="I11" s="44">
        <v>5</v>
      </c>
      <c r="J11" s="44">
        <v>6</v>
      </c>
      <c r="K11" s="44">
        <v>7</v>
      </c>
      <c r="L11" s="44">
        <v>8</v>
      </c>
      <c r="M11" s="44">
        <v>9</v>
      </c>
      <c r="N11" s="44">
        <v>10</v>
      </c>
      <c r="O11" s="44">
        <v>11</v>
      </c>
      <c r="P11" s="44">
        <v>12</v>
      </c>
      <c r="Q11" s="44">
        <v>13</v>
      </c>
      <c r="R11" s="44">
        <v>14</v>
      </c>
      <c r="S11" s="44">
        <v>15</v>
      </c>
      <c r="T11" s="44">
        <v>16</v>
      </c>
      <c r="U11" s="44">
        <v>17</v>
      </c>
      <c r="V11" s="44">
        <v>18</v>
      </c>
      <c r="W11" s="44">
        <v>19</v>
      </c>
      <c r="X11" s="44">
        <v>20</v>
      </c>
      <c r="Y11" s="44">
        <v>21</v>
      </c>
      <c r="Z11" s="44">
        <v>22</v>
      </c>
      <c r="AA11" s="44">
        <v>23</v>
      </c>
      <c r="AB11" s="44">
        <v>24</v>
      </c>
      <c r="AC11" s="44">
        <v>25</v>
      </c>
      <c r="AD11" s="44">
        <v>26</v>
      </c>
      <c r="AE11" s="44">
        <v>27</v>
      </c>
      <c r="AF11" s="44">
        <v>28</v>
      </c>
      <c r="AG11" s="44">
        <v>29</v>
      </c>
      <c r="AH11" s="44">
        <v>30</v>
      </c>
      <c r="AI11" s="44">
        <v>31</v>
      </c>
      <c r="AJ11" s="44">
        <v>32</v>
      </c>
      <c r="AK11" s="44">
        <v>33</v>
      </c>
      <c r="AL11" s="44">
        <v>34</v>
      </c>
      <c r="AM11" s="44">
        <v>35</v>
      </c>
      <c r="AN11" s="44">
        <v>36</v>
      </c>
      <c r="AO11" s="44">
        <v>37</v>
      </c>
      <c r="AP11" s="44">
        <v>38</v>
      </c>
      <c r="AQ11" s="115"/>
      <c r="AR11" s="115"/>
      <c r="AS11" s="116"/>
    </row>
    <row r="12" s="3" customFormat="1" ht="11.25" customHeight="1" spans="1:45">
      <c r="A12" s="45" t="s">
        <v>73</v>
      </c>
      <c r="B12" s="38" t="s">
        <v>74</v>
      </c>
      <c r="C12" s="46" t="s">
        <v>75</v>
      </c>
      <c r="D12" s="47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117">
        <f t="shared" ref="AQ12:AQ18" si="0">COUNTA(E12:AP12)</f>
        <v>0</v>
      </c>
      <c r="AR12" s="50">
        <f t="shared" ref="AR12:AR19" si="1">33*5</f>
        <v>165</v>
      </c>
      <c r="AS12" s="118">
        <f t="shared" ref="AS12:AS18" si="2">AQ12/AR12</f>
        <v>0</v>
      </c>
    </row>
    <row r="13" ht="12.75" customHeight="1" spans="1:45">
      <c r="A13" s="48"/>
      <c r="B13" s="49"/>
      <c r="C13" s="46" t="s">
        <v>76</v>
      </c>
      <c r="D13" s="50"/>
      <c r="E13" s="51"/>
      <c r="F13" s="51"/>
      <c r="G13" s="51"/>
      <c r="H13" s="51"/>
      <c r="I13" s="51"/>
      <c r="J13" s="53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106"/>
      <c r="AN13" s="106"/>
      <c r="AO13" s="106"/>
      <c r="AP13" s="106"/>
      <c r="AQ13" s="117">
        <f t="shared" si="0"/>
        <v>0</v>
      </c>
      <c r="AR13" s="50">
        <f t="shared" si="1"/>
        <v>165</v>
      </c>
      <c r="AS13" s="118">
        <f t="shared" si="2"/>
        <v>0</v>
      </c>
    </row>
    <row r="14" ht="12.75" customHeight="1" spans="1:45">
      <c r="A14" s="48"/>
      <c r="B14" s="49"/>
      <c r="C14" s="46" t="s">
        <v>77</v>
      </c>
      <c r="D14" s="50"/>
      <c r="E14" s="51"/>
      <c r="F14" s="51"/>
      <c r="G14" s="51"/>
      <c r="H14" s="51"/>
      <c r="I14" s="51"/>
      <c r="J14" s="53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106"/>
      <c r="AN14" s="106"/>
      <c r="AO14" s="106"/>
      <c r="AP14" s="106"/>
      <c r="AQ14" s="117">
        <f t="shared" si="0"/>
        <v>0</v>
      </c>
      <c r="AR14" s="50">
        <f t="shared" si="1"/>
        <v>165</v>
      </c>
      <c r="AS14" s="118">
        <f t="shared" si="2"/>
        <v>0</v>
      </c>
    </row>
    <row r="15" ht="12.75" customHeight="1" spans="1:45">
      <c r="A15" s="48"/>
      <c r="B15" s="49"/>
      <c r="C15" s="46" t="s">
        <v>78</v>
      </c>
      <c r="D15" s="50"/>
      <c r="E15" s="51"/>
      <c r="F15" s="51"/>
      <c r="G15" s="51"/>
      <c r="H15" s="51"/>
      <c r="I15" s="51"/>
      <c r="J15" s="53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106"/>
      <c r="AN15" s="106"/>
      <c r="AO15" s="106"/>
      <c r="AP15" s="106"/>
      <c r="AQ15" s="117">
        <f t="shared" si="0"/>
        <v>0</v>
      </c>
      <c r="AR15" s="50">
        <f t="shared" si="1"/>
        <v>165</v>
      </c>
      <c r="AS15" s="118">
        <f t="shared" si="2"/>
        <v>0</v>
      </c>
    </row>
    <row r="16" ht="12.75" customHeight="1" spans="1:45">
      <c r="A16" s="48"/>
      <c r="B16" s="49"/>
      <c r="C16" s="46" t="s">
        <v>79</v>
      </c>
      <c r="D16" s="50"/>
      <c r="E16" s="51"/>
      <c r="F16" s="51"/>
      <c r="G16" s="51"/>
      <c r="H16" s="51"/>
      <c r="I16" s="51"/>
      <c r="J16" s="53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106"/>
      <c r="AN16" s="106"/>
      <c r="AO16" s="106"/>
      <c r="AP16" s="106"/>
      <c r="AQ16" s="117">
        <f t="shared" si="0"/>
        <v>0</v>
      </c>
      <c r="AR16" s="50">
        <f t="shared" si="1"/>
        <v>165</v>
      </c>
      <c r="AS16" s="118">
        <f t="shared" si="2"/>
        <v>0</v>
      </c>
    </row>
    <row r="17" ht="12.75" customHeight="1" spans="1:45">
      <c r="A17" s="48"/>
      <c r="B17" s="49"/>
      <c r="C17" s="46" t="s">
        <v>80</v>
      </c>
      <c r="D17" s="50"/>
      <c r="E17" s="51"/>
      <c r="F17" s="51"/>
      <c r="G17" s="51"/>
      <c r="H17" s="51"/>
      <c r="I17" s="51"/>
      <c r="J17" s="53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06"/>
      <c r="AN17" s="106"/>
      <c r="AO17" s="106"/>
      <c r="AP17" s="106"/>
      <c r="AQ17" s="117">
        <f t="shared" si="0"/>
        <v>0</v>
      </c>
      <c r="AR17" s="50">
        <f t="shared" si="1"/>
        <v>165</v>
      </c>
      <c r="AS17" s="118">
        <f t="shared" si="2"/>
        <v>0</v>
      </c>
    </row>
    <row r="18" ht="12.75" customHeight="1" spans="1:45">
      <c r="A18" s="48"/>
      <c r="B18" s="49"/>
      <c r="C18" s="46" t="s">
        <v>81</v>
      </c>
      <c r="D18" s="50"/>
      <c r="E18" s="51"/>
      <c r="F18" s="51"/>
      <c r="G18" s="51"/>
      <c r="H18" s="51"/>
      <c r="I18" s="51"/>
      <c r="J18" s="53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106"/>
      <c r="AN18" s="106"/>
      <c r="AO18" s="106"/>
      <c r="AP18" s="106"/>
      <c r="AQ18" s="117">
        <f t="shared" si="0"/>
        <v>0</v>
      </c>
      <c r="AR18" s="50">
        <f t="shared" si="1"/>
        <v>165</v>
      </c>
      <c r="AS18" s="118">
        <f t="shared" si="2"/>
        <v>0</v>
      </c>
    </row>
    <row r="19" ht="12.75" customHeight="1" spans="1:45">
      <c r="A19" s="48"/>
      <c r="B19" s="43"/>
      <c r="C19" s="46">
        <v>1</v>
      </c>
      <c r="D19" s="50"/>
      <c r="E19" s="51"/>
      <c r="F19" s="51"/>
      <c r="G19" s="51"/>
      <c r="H19" s="51"/>
      <c r="I19" s="51"/>
      <c r="J19" s="53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106"/>
      <c r="AN19" s="106"/>
      <c r="AO19" s="106"/>
      <c r="AP19" s="106"/>
      <c r="AQ19" s="117">
        <f t="shared" ref="AQ19:AQ23" si="3">COUNTA(E19:AP19)</f>
        <v>0</v>
      </c>
      <c r="AR19" s="50">
        <f t="shared" si="1"/>
        <v>165</v>
      </c>
      <c r="AS19" s="118">
        <f t="shared" ref="AS19:AS40" si="4">AQ19/AR19</f>
        <v>0</v>
      </c>
    </row>
    <row r="20" ht="12.75" customHeight="1" spans="1:45">
      <c r="A20" s="48"/>
      <c r="B20" s="38" t="s">
        <v>82</v>
      </c>
      <c r="C20" s="46" t="s">
        <v>75</v>
      </c>
      <c r="D20" s="52"/>
      <c r="E20" s="51"/>
      <c r="F20" s="51"/>
      <c r="G20" s="51"/>
      <c r="H20" s="51"/>
      <c r="I20" s="51"/>
      <c r="J20" s="53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106"/>
      <c r="AN20" s="106"/>
      <c r="AO20" s="106"/>
      <c r="AP20" s="106"/>
      <c r="AQ20" s="117">
        <f t="shared" si="3"/>
        <v>0</v>
      </c>
      <c r="AR20" s="50">
        <f t="shared" ref="AR20:AR25" si="5">33*4</f>
        <v>132</v>
      </c>
      <c r="AS20" s="118">
        <f t="shared" si="4"/>
        <v>0</v>
      </c>
    </row>
    <row r="21" ht="12.75" customHeight="1" spans="1:45">
      <c r="A21" s="48"/>
      <c r="B21" s="49"/>
      <c r="C21" s="46" t="s">
        <v>76</v>
      </c>
      <c r="D21" s="52"/>
      <c r="E21" s="51"/>
      <c r="F21" s="51"/>
      <c r="G21" s="51"/>
      <c r="H21" s="51"/>
      <c r="I21" s="51"/>
      <c r="J21" s="53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106"/>
      <c r="AN21" s="106"/>
      <c r="AO21" s="106"/>
      <c r="AP21" s="106"/>
      <c r="AQ21" s="117">
        <f t="shared" si="3"/>
        <v>0</v>
      </c>
      <c r="AR21" s="50">
        <f t="shared" si="5"/>
        <v>132</v>
      </c>
      <c r="AS21" s="118">
        <f t="shared" si="4"/>
        <v>0</v>
      </c>
    </row>
    <row r="22" ht="12.75" customHeight="1" spans="1:45">
      <c r="A22" s="48"/>
      <c r="B22" s="43"/>
      <c r="C22" s="46" t="s">
        <v>77</v>
      </c>
      <c r="D22" s="52"/>
      <c r="E22" s="51"/>
      <c r="F22" s="51"/>
      <c r="G22" s="51"/>
      <c r="H22" s="51"/>
      <c r="I22" s="53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106"/>
      <c r="AN22" s="106"/>
      <c r="AO22" s="106"/>
      <c r="AP22" s="106"/>
      <c r="AQ22" s="117">
        <f t="shared" si="3"/>
        <v>0</v>
      </c>
      <c r="AR22" s="50">
        <f t="shared" si="5"/>
        <v>132</v>
      </c>
      <c r="AS22" s="118">
        <f t="shared" si="4"/>
        <v>0</v>
      </c>
    </row>
    <row r="23" ht="12.75" customHeight="1" spans="1:45">
      <c r="A23" s="48"/>
      <c r="B23" s="38" t="s">
        <v>83</v>
      </c>
      <c r="C23" s="46" t="s">
        <v>75</v>
      </c>
      <c r="D23" s="52"/>
      <c r="E23" s="51"/>
      <c r="F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106"/>
      <c r="AN23" s="106"/>
      <c r="AO23" s="106"/>
      <c r="AP23" s="106"/>
      <c r="AQ23" s="117">
        <f t="shared" si="3"/>
        <v>0</v>
      </c>
      <c r="AR23" s="50">
        <f t="shared" si="5"/>
        <v>132</v>
      </c>
      <c r="AS23" s="118">
        <f t="shared" si="4"/>
        <v>0</v>
      </c>
    </row>
    <row r="24" ht="12.75" customHeight="1" spans="1:45">
      <c r="A24" s="48"/>
      <c r="B24" s="49"/>
      <c r="C24" s="46" t="s">
        <v>76</v>
      </c>
      <c r="D24" s="52"/>
      <c r="E24" s="51"/>
      <c r="F24" s="51"/>
      <c r="G24" s="53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106"/>
      <c r="AN24" s="106"/>
      <c r="AO24" s="106"/>
      <c r="AP24" s="106"/>
      <c r="AQ24" s="117">
        <f t="shared" ref="AQ24:AQ40" si="6">COUNTA(E24:AP24)</f>
        <v>0</v>
      </c>
      <c r="AR24" s="50">
        <f t="shared" si="5"/>
        <v>132</v>
      </c>
      <c r="AS24" s="118">
        <f t="shared" si="4"/>
        <v>0</v>
      </c>
    </row>
    <row r="25" ht="12.75" customHeight="1" spans="1:45">
      <c r="A25" s="48"/>
      <c r="B25" s="43"/>
      <c r="C25" s="46" t="s">
        <v>77</v>
      </c>
      <c r="D25" s="52"/>
      <c r="E25" s="51"/>
      <c r="F25" s="51"/>
      <c r="G25" s="53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106"/>
      <c r="AN25" s="106"/>
      <c r="AO25" s="106"/>
      <c r="AP25" s="106"/>
      <c r="AQ25" s="117">
        <f t="shared" si="6"/>
        <v>0</v>
      </c>
      <c r="AR25" s="50">
        <f t="shared" si="5"/>
        <v>132</v>
      </c>
      <c r="AS25" s="118">
        <f t="shared" si="4"/>
        <v>0</v>
      </c>
    </row>
    <row r="26" ht="12.75" customHeight="1" spans="1:45">
      <c r="A26" s="48"/>
      <c r="B26" s="38" t="s">
        <v>84</v>
      </c>
      <c r="C26" s="46" t="s">
        <v>75</v>
      </c>
      <c r="D26" s="52"/>
      <c r="E26" s="51"/>
      <c r="F26" s="51"/>
      <c r="G26" s="53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106"/>
      <c r="AN26" s="106"/>
      <c r="AO26" s="106"/>
      <c r="AP26" s="106"/>
      <c r="AQ26" s="117">
        <f t="shared" si="6"/>
        <v>0</v>
      </c>
      <c r="AR26" s="50">
        <f t="shared" ref="AR26:AR28" si="7">33*2</f>
        <v>66</v>
      </c>
      <c r="AS26" s="118">
        <f t="shared" si="4"/>
        <v>0</v>
      </c>
    </row>
    <row r="27" ht="12.75" customHeight="1" spans="1:45">
      <c r="A27" s="48"/>
      <c r="B27" s="49"/>
      <c r="C27" s="46" t="s">
        <v>76</v>
      </c>
      <c r="D27" s="52"/>
      <c r="E27" s="51"/>
      <c r="F27" s="51"/>
      <c r="G27" s="53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106"/>
      <c r="AN27" s="106"/>
      <c r="AO27" s="106"/>
      <c r="AP27" s="106"/>
      <c r="AQ27" s="117">
        <f t="shared" si="6"/>
        <v>0</v>
      </c>
      <c r="AR27" s="50">
        <f t="shared" si="7"/>
        <v>66</v>
      </c>
      <c r="AS27" s="118">
        <f t="shared" si="4"/>
        <v>0</v>
      </c>
    </row>
    <row r="28" ht="12.75" customHeight="1" spans="1:45">
      <c r="A28" s="48"/>
      <c r="B28" s="43"/>
      <c r="C28" s="46" t="s">
        <v>77</v>
      </c>
      <c r="D28" s="52"/>
      <c r="E28" s="51"/>
      <c r="F28" s="51"/>
      <c r="G28" s="53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106"/>
      <c r="AN28" s="106"/>
      <c r="AO28" s="106"/>
      <c r="AP28" s="106"/>
      <c r="AQ28" s="117">
        <f t="shared" si="6"/>
        <v>0</v>
      </c>
      <c r="AR28" s="50">
        <f t="shared" si="7"/>
        <v>66</v>
      </c>
      <c r="AS28" s="118">
        <f t="shared" si="4"/>
        <v>0</v>
      </c>
    </row>
    <row r="29" ht="12.75" customHeight="1" spans="1:45">
      <c r="A29" s="48"/>
      <c r="B29" s="38" t="s">
        <v>85</v>
      </c>
      <c r="C29" s="46" t="s">
        <v>75</v>
      </c>
      <c r="D29" s="52"/>
      <c r="E29" s="51"/>
      <c r="F29" s="51"/>
      <c r="G29" s="53"/>
      <c r="H29" s="53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106"/>
      <c r="AN29" s="106"/>
      <c r="AO29" s="106"/>
      <c r="AP29" s="106"/>
      <c r="AQ29" s="117">
        <f t="shared" si="6"/>
        <v>0</v>
      </c>
      <c r="AR29" s="50">
        <f>33*1</f>
        <v>33</v>
      </c>
      <c r="AS29" s="118">
        <f t="shared" si="4"/>
        <v>0</v>
      </c>
    </row>
    <row r="30" ht="12.75" customHeight="1" spans="1:45">
      <c r="A30" s="48"/>
      <c r="B30" s="49"/>
      <c r="C30" s="46" t="s">
        <v>76</v>
      </c>
      <c r="D30" s="52"/>
      <c r="E30" s="51"/>
      <c r="F30" s="51"/>
      <c r="G30" s="53"/>
      <c r="H30" s="53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106"/>
      <c r="AN30" s="106"/>
      <c r="AO30" s="106"/>
      <c r="AP30" s="106"/>
      <c r="AQ30" s="117">
        <f t="shared" si="6"/>
        <v>0</v>
      </c>
      <c r="AR30" s="50">
        <f t="shared" ref="AR30:AR37" si="8">33*1</f>
        <v>33</v>
      </c>
      <c r="AS30" s="118">
        <f t="shared" si="4"/>
        <v>0</v>
      </c>
    </row>
    <row r="31" ht="12.75" customHeight="1" spans="1:45">
      <c r="A31" s="48"/>
      <c r="B31" s="43"/>
      <c r="C31" s="46" t="s">
        <v>77</v>
      </c>
      <c r="D31" s="52"/>
      <c r="E31" s="51"/>
      <c r="F31" s="51"/>
      <c r="G31" s="53"/>
      <c r="H31" s="53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106"/>
      <c r="AN31" s="106"/>
      <c r="AO31" s="106"/>
      <c r="AP31" s="106"/>
      <c r="AQ31" s="117">
        <f t="shared" si="6"/>
        <v>0</v>
      </c>
      <c r="AR31" s="50">
        <f t="shared" si="8"/>
        <v>33</v>
      </c>
      <c r="AS31" s="118">
        <f t="shared" si="4"/>
        <v>0</v>
      </c>
    </row>
    <row r="32" ht="12.75" customHeight="1" spans="1:45">
      <c r="A32" s="48"/>
      <c r="B32" s="38" t="s">
        <v>86</v>
      </c>
      <c r="C32" s="46" t="s">
        <v>75</v>
      </c>
      <c r="D32" s="52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1"/>
      <c r="AM32" s="106"/>
      <c r="AN32" s="106"/>
      <c r="AO32" s="106"/>
      <c r="AP32" s="106"/>
      <c r="AQ32" s="117">
        <f t="shared" si="6"/>
        <v>0</v>
      </c>
      <c r="AR32" s="50">
        <f t="shared" si="8"/>
        <v>33</v>
      </c>
      <c r="AS32" s="118">
        <f t="shared" si="4"/>
        <v>0</v>
      </c>
    </row>
    <row r="33" ht="12.75" customHeight="1" spans="1:45">
      <c r="A33" s="48"/>
      <c r="B33" s="49"/>
      <c r="C33" s="46" t="s">
        <v>76</v>
      </c>
      <c r="D33" s="52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1"/>
      <c r="AM33" s="106"/>
      <c r="AN33" s="106"/>
      <c r="AO33" s="106"/>
      <c r="AP33" s="106"/>
      <c r="AQ33" s="117">
        <f t="shared" si="6"/>
        <v>0</v>
      </c>
      <c r="AR33" s="50">
        <f t="shared" si="8"/>
        <v>33</v>
      </c>
      <c r="AS33" s="118">
        <f t="shared" si="4"/>
        <v>0</v>
      </c>
    </row>
    <row r="34" ht="12.75" customHeight="1" spans="1:45">
      <c r="A34" s="48"/>
      <c r="B34" s="43"/>
      <c r="C34" s="46" t="s">
        <v>77</v>
      </c>
      <c r="D34" s="52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1"/>
      <c r="AM34" s="106"/>
      <c r="AN34" s="106"/>
      <c r="AO34" s="106"/>
      <c r="AP34" s="106"/>
      <c r="AQ34" s="117">
        <f t="shared" si="6"/>
        <v>0</v>
      </c>
      <c r="AR34" s="50">
        <f t="shared" si="8"/>
        <v>33</v>
      </c>
      <c r="AS34" s="118">
        <f t="shared" si="4"/>
        <v>0</v>
      </c>
    </row>
    <row r="35" ht="12.75" customHeight="1" spans="1:45">
      <c r="A35" s="48"/>
      <c r="B35" s="38" t="s">
        <v>87</v>
      </c>
      <c r="C35" s="46" t="s">
        <v>75</v>
      </c>
      <c r="D35" s="52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1"/>
      <c r="AM35" s="106"/>
      <c r="AN35" s="106"/>
      <c r="AO35" s="106"/>
      <c r="AP35" s="106"/>
      <c r="AQ35" s="117">
        <f t="shared" si="6"/>
        <v>0</v>
      </c>
      <c r="AR35" s="50">
        <f t="shared" si="8"/>
        <v>33</v>
      </c>
      <c r="AS35" s="118">
        <f t="shared" si="4"/>
        <v>0</v>
      </c>
    </row>
    <row r="36" ht="12.75" customHeight="1" spans="1:45">
      <c r="A36" s="48"/>
      <c r="B36" s="49"/>
      <c r="C36" s="46" t="s">
        <v>76</v>
      </c>
      <c r="D36" s="52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1"/>
      <c r="AM36" s="106"/>
      <c r="AN36" s="106"/>
      <c r="AO36" s="106"/>
      <c r="AP36" s="106"/>
      <c r="AQ36" s="117">
        <f t="shared" si="6"/>
        <v>0</v>
      </c>
      <c r="AR36" s="50">
        <f t="shared" si="8"/>
        <v>33</v>
      </c>
      <c r="AS36" s="118">
        <f t="shared" si="4"/>
        <v>0</v>
      </c>
    </row>
    <row r="37" ht="12.75" customHeight="1" spans="1:45">
      <c r="A37" s="48"/>
      <c r="B37" s="43"/>
      <c r="C37" s="46" t="s">
        <v>77</v>
      </c>
      <c r="D37" s="52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1"/>
      <c r="AM37" s="106"/>
      <c r="AN37" s="106"/>
      <c r="AO37" s="106"/>
      <c r="AP37" s="106"/>
      <c r="AQ37" s="117">
        <f t="shared" si="6"/>
        <v>0</v>
      </c>
      <c r="AR37" s="50">
        <f t="shared" si="8"/>
        <v>33</v>
      </c>
      <c r="AS37" s="118">
        <f t="shared" si="4"/>
        <v>0</v>
      </c>
    </row>
    <row r="38" ht="12.75" customHeight="1" spans="1:45">
      <c r="A38" s="48"/>
      <c r="B38" s="40" t="s">
        <v>88</v>
      </c>
      <c r="C38" s="46" t="s">
        <v>75</v>
      </c>
      <c r="D38" s="52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1"/>
      <c r="AM38" s="106"/>
      <c r="AN38" s="106"/>
      <c r="AO38" s="106"/>
      <c r="AP38" s="106"/>
      <c r="AQ38" s="117">
        <f t="shared" si="6"/>
        <v>0</v>
      </c>
      <c r="AR38" s="50">
        <f>33*3</f>
        <v>99</v>
      </c>
      <c r="AS38" s="118">
        <f t="shared" si="4"/>
        <v>0</v>
      </c>
    </row>
    <row r="39" ht="12.75" customHeight="1" spans="1:45">
      <c r="A39" s="48"/>
      <c r="B39" s="40"/>
      <c r="C39" s="46" t="s">
        <v>76</v>
      </c>
      <c r="D39" s="52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1"/>
      <c r="AM39" s="106"/>
      <c r="AN39" s="106"/>
      <c r="AO39" s="106"/>
      <c r="AP39" s="106"/>
      <c r="AQ39" s="117">
        <f t="shared" si="6"/>
        <v>0</v>
      </c>
      <c r="AR39" s="50">
        <f t="shared" ref="AR39:AR40" si="9">33*3</f>
        <v>99</v>
      </c>
      <c r="AS39" s="118">
        <f t="shared" si="4"/>
        <v>0</v>
      </c>
    </row>
    <row r="40" ht="12.75" customHeight="1" spans="1:45">
      <c r="A40" s="48"/>
      <c r="B40" s="40"/>
      <c r="C40" s="46" t="s">
        <v>77</v>
      </c>
      <c r="D40" s="52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1"/>
      <c r="AM40" s="106"/>
      <c r="AN40" s="106"/>
      <c r="AO40" s="106"/>
      <c r="AP40" s="106"/>
      <c r="AQ40" s="117">
        <f t="shared" si="6"/>
        <v>0</v>
      </c>
      <c r="AR40" s="50">
        <f t="shared" si="9"/>
        <v>99</v>
      </c>
      <c r="AS40" s="118">
        <f t="shared" si="4"/>
        <v>0</v>
      </c>
    </row>
    <row r="41" s="4" customFormat="1" ht="27" customHeight="1" spans="1:45">
      <c r="A41" s="54"/>
      <c r="B41" s="54"/>
      <c r="C41" s="54"/>
      <c r="D41" s="54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107"/>
      <c r="AN41" s="107"/>
      <c r="AO41" s="107"/>
      <c r="AP41" s="107"/>
      <c r="AQ41" s="107"/>
      <c r="AR41" s="107"/>
      <c r="AS41" s="107"/>
    </row>
    <row r="42" s="2" customFormat="1" ht="111.75" customHeight="1" spans="1:45">
      <c r="A42" s="34" t="s">
        <v>89</v>
      </c>
      <c r="B42" s="34"/>
      <c r="C42" s="34"/>
      <c r="D42" s="34"/>
      <c r="E42" s="56" t="s">
        <v>55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119"/>
      <c r="AQ42" s="115" t="s">
        <v>56</v>
      </c>
      <c r="AR42" s="115" t="s">
        <v>57</v>
      </c>
      <c r="AS42" s="116" t="s">
        <v>58</v>
      </c>
    </row>
    <row r="43" s="2" customFormat="1" ht="21.75" customHeight="1" spans="1:45">
      <c r="A43" s="36" t="s">
        <v>59</v>
      </c>
      <c r="B43" s="37"/>
      <c r="C43" s="38" t="s">
        <v>60</v>
      </c>
      <c r="D43" s="39" t="s">
        <v>61</v>
      </c>
      <c r="E43" s="40" t="s">
        <v>62</v>
      </c>
      <c r="F43" s="40"/>
      <c r="G43" s="40"/>
      <c r="H43" s="40"/>
      <c r="I43" s="40" t="s">
        <v>63</v>
      </c>
      <c r="J43" s="40"/>
      <c r="K43" s="40"/>
      <c r="L43" s="40"/>
      <c r="M43" s="40" t="s">
        <v>64</v>
      </c>
      <c r="N43" s="40"/>
      <c r="O43" s="40"/>
      <c r="P43" s="40"/>
      <c r="Q43" s="40" t="s">
        <v>65</v>
      </c>
      <c r="R43" s="40"/>
      <c r="S43" s="40"/>
      <c r="T43" s="40"/>
      <c r="U43" s="40" t="s">
        <v>66</v>
      </c>
      <c r="V43" s="40"/>
      <c r="W43" s="40"/>
      <c r="X43" s="40" t="s">
        <v>67</v>
      </c>
      <c r="Y43" s="40"/>
      <c r="Z43" s="40"/>
      <c r="AA43" s="40"/>
      <c r="AB43" s="40" t="s">
        <v>68</v>
      </c>
      <c r="AC43" s="40"/>
      <c r="AD43" s="40"/>
      <c r="AE43" s="40" t="s">
        <v>69</v>
      </c>
      <c r="AF43" s="40"/>
      <c r="AG43" s="40"/>
      <c r="AH43" s="40"/>
      <c r="AI43" s="40"/>
      <c r="AJ43" s="40" t="s">
        <v>70</v>
      </c>
      <c r="AK43" s="40"/>
      <c r="AL43" s="40"/>
      <c r="AM43" s="40" t="s">
        <v>71</v>
      </c>
      <c r="AN43" s="40"/>
      <c r="AO43" s="40"/>
      <c r="AP43" s="40"/>
      <c r="AQ43" s="115"/>
      <c r="AR43" s="115"/>
      <c r="AS43" s="116"/>
    </row>
    <row r="44" s="3" customFormat="1" ht="11.25" customHeight="1" spans="1:45">
      <c r="A44" s="41"/>
      <c r="B44" s="42"/>
      <c r="C44" s="43"/>
      <c r="D44" s="39" t="s">
        <v>72</v>
      </c>
      <c r="E44" s="44">
        <v>1</v>
      </c>
      <c r="F44" s="44">
        <v>2</v>
      </c>
      <c r="G44" s="44">
        <v>3</v>
      </c>
      <c r="H44" s="44">
        <v>4</v>
      </c>
      <c r="I44" s="44">
        <v>5</v>
      </c>
      <c r="J44" s="44">
        <v>6</v>
      </c>
      <c r="K44" s="44">
        <v>7</v>
      </c>
      <c r="L44" s="44">
        <v>8</v>
      </c>
      <c r="M44" s="44">
        <v>9</v>
      </c>
      <c r="N44" s="44">
        <v>10</v>
      </c>
      <c r="O44" s="44">
        <v>11</v>
      </c>
      <c r="P44" s="44">
        <v>12</v>
      </c>
      <c r="Q44" s="44">
        <v>13</v>
      </c>
      <c r="R44" s="44">
        <v>14</v>
      </c>
      <c r="S44" s="44">
        <v>15</v>
      </c>
      <c r="T44" s="44">
        <v>16</v>
      </c>
      <c r="U44" s="44">
        <v>17</v>
      </c>
      <c r="V44" s="44">
        <v>18</v>
      </c>
      <c r="W44" s="44">
        <v>19</v>
      </c>
      <c r="X44" s="44">
        <v>20</v>
      </c>
      <c r="Y44" s="44">
        <v>21</v>
      </c>
      <c r="Z44" s="44">
        <v>22</v>
      </c>
      <c r="AA44" s="44">
        <v>23</v>
      </c>
      <c r="AB44" s="44">
        <v>24</v>
      </c>
      <c r="AC44" s="44">
        <v>25</v>
      </c>
      <c r="AD44" s="44">
        <v>26</v>
      </c>
      <c r="AE44" s="44">
        <v>27</v>
      </c>
      <c r="AF44" s="44">
        <v>28</v>
      </c>
      <c r="AG44" s="44">
        <v>29</v>
      </c>
      <c r="AH44" s="44">
        <v>30</v>
      </c>
      <c r="AI44" s="44">
        <v>31</v>
      </c>
      <c r="AJ44" s="44">
        <v>32</v>
      </c>
      <c r="AK44" s="44">
        <v>33</v>
      </c>
      <c r="AL44" s="44">
        <v>34</v>
      </c>
      <c r="AM44" s="44">
        <v>35</v>
      </c>
      <c r="AN44" s="44">
        <v>36</v>
      </c>
      <c r="AO44" s="44">
        <v>37</v>
      </c>
      <c r="AP44" s="44">
        <v>38</v>
      </c>
      <c r="AQ44" s="115"/>
      <c r="AR44" s="115"/>
      <c r="AS44" s="116"/>
    </row>
    <row r="45" ht="12.75" customHeight="1" spans="1:45">
      <c r="A45" s="45" t="s">
        <v>90</v>
      </c>
      <c r="B45" s="38" t="s">
        <v>74</v>
      </c>
      <c r="C45" s="46" t="s">
        <v>91</v>
      </c>
      <c r="D45" s="58"/>
      <c r="E45" s="59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75" t="s">
        <v>92</v>
      </c>
      <c r="R45" s="59"/>
      <c r="S45" s="50"/>
      <c r="T45" s="75" t="s">
        <v>93</v>
      </c>
      <c r="U45" s="59"/>
      <c r="V45" s="62" t="s">
        <v>94</v>
      </c>
      <c r="W45" s="59"/>
      <c r="X45" s="59"/>
      <c r="Y45" s="75" t="s">
        <v>95</v>
      </c>
      <c r="Z45" s="59"/>
      <c r="AA45" s="59"/>
      <c r="AB45" s="59"/>
      <c r="AC45" s="59"/>
      <c r="AD45" s="59"/>
      <c r="AE45" s="62" t="s">
        <v>94</v>
      </c>
      <c r="AF45" s="59"/>
      <c r="AG45" s="59"/>
      <c r="AH45" s="59"/>
      <c r="AI45" s="59"/>
      <c r="AJ45" s="59"/>
      <c r="AK45" s="59"/>
      <c r="AL45" s="59"/>
      <c r="AM45" s="98"/>
      <c r="AN45" s="98"/>
      <c r="AO45" s="98"/>
      <c r="AP45" s="98"/>
      <c r="AQ45" s="117">
        <f t="shared" ref="AQ45:AQ108" si="10">COUNTA(E45:AP45)</f>
        <v>5</v>
      </c>
      <c r="AR45" s="50">
        <f>34*5</f>
        <v>170</v>
      </c>
      <c r="AS45" s="118">
        <f t="shared" ref="AS45:AS108" si="11">AQ45/AR45</f>
        <v>0.0294117647058824</v>
      </c>
    </row>
    <row r="46" spans="1:45">
      <c r="A46" s="48"/>
      <c r="B46" s="49"/>
      <c r="C46" s="46" t="s">
        <v>96</v>
      </c>
      <c r="D46" s="58"/>
      <c r="E46" s="59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75" t="s">
        <v>97</v>
      </c>
      <c r="R46" s="59"/>
      <c r="S46" s="50"/>
      <c r="T46" s="75" t="s">
        <v>93</v>
      </c>
      <c r="U46" s="59"/>
      <c r="V46" s="62" t="s">
        <v>94</v>
      </c>
      <c r="W46" s="59"/>
      <c r="X46" s="59"/>
      <c r="Y46" s="75" t="s">
        <v>95</v>
      </c>
      <c r="Z46" s="59"/>
      <c r="AA46" s="59"/>
      <c r="AB46" s="59"/>
      <c r="AC46" s="59"/>
      <c r="AD46" s="59"/>
      <c r="AE46" s="62" t="s">
        <v>94</v>
      </c>
      <c r="AF46" s="59"/>
      <c r="AG46" s="59"/>
      <c r="AH46" s="59"/>
      <c r="AI46" s="59"/>
      <c r="AJ46" s="59"/>
      <c r="AK46" s="59"/>
      <c r="AL46" s="59"/>
      <c r="AM46" s="98"/>
      <c r="AN46" s="98"/>
      <c r="AO46" s="98"/>
      <c r="AP46" s="98"/>
      <c r="AQ46" s="117">
        <f t="shared" si="10"/>
        <v>5</v>
      </c>
      <c r="AR46" s="50">
        <f t="shared" ref="AR46:AR50" si="12">34*5</f>
        <v>170</v>
      </c>
      <c r="AS46" s="118">
        <f t="shared" si="11"/>
        <v>0.0294117647058824</v>
      </c>
    </row>
    <row r="47" spans="1:45">
      <c r="A47" s="48"/>
      <c r="B47" s="49"/>
      <c r="C47" s="46" t="s">
        <v>98</v>
      </c>
      <c r="D47" s="58"/>
      <c r="E47" s="59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75" t="s">
        <v>97</v>
      </c>
      <c r="R47" s="59"/>
      <c r="S47" s="50"/>
      <c r="T47" s="75" t="s">
        <v>93</v>
      </c>
      <c r="U47" s="59"/>
      <c r="V47" s="62" t="s">
        <v>94</v>
      </c>
      <c r="W47" s="53"/>
      <c r="X47" s="59"/>
      <c r="Y47" s="75" t="s">
        <v>95</v>
      </c>
      <c r="Z47" s="53"/>
      <c r="AA47" s="53"/>
      <c r="AB47" s="59"/>
      <c r="AC47" s="53"/>
      <c r="AD47" s="53"/>
      <c r="AE47" s="62" t="s">
        <v>94</v>
      </c>
      <c r="AF47" s="59"/>
      <c r="AG47" s="53"/>
      <c r="AH47" s="53"/>
      <c r="AI47" s="53"/>
      <c r="AJ47" s="59"/>
      <c r="AK47" s="53"/>
      <c r="AL47" s="53"/>
      <c r="AM47" s="98"/>
      <c r="AN47" s="98"/>
      <c r="AO47" s="98"/>
      <c r="AP47" s="98"/>
      <c r="AQ47" s="117">
        <f t="shared" si="10"/>
        <v>5</v>
      </c>
      <c r="AR47" s="50">
        <f t="shared" si="12"/>
        <v>170</v>
      </c>
      <c r="AS47" s="118">
        <f t="shared" si="11"/>
        <v>0.0294117647058824</v>
      </c>
    </row>
    <row r="48" spans="1:45">
      <c r="A48" s="48"/>
      <c r="B48" s="49"/>
      <c r="C48" s="46" t="s">
        <v>99</v>
      </c>
      <c r="D48" s="58"/>
      <c r="E48" s="59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75" t="s">
        <v>97</v>
      </c>
      <c r="R48" s="59"/>
      <c r="S48" s="50"/>
      <c r="T48" s="75" t="s">
        <v>93</v>
      </c>
      <c r="U48" s="59"/>
      <c r="V48" s="62" t="s">
        <v>94</v>
      </c>
      <c r="W48" s="53"/>
      <c r="X48" s="59"/>
      <c r="Y48" s="75" t="s">
        <v>95</v>
      </c>
      <c r="Z48" s="53"/>
      <c r="AA48" s="53"/>
      <c r="AB48" s="59"/>
      <c r="AC48" s="53"/>
      <c r="AD48" s="53"/>
      <c r="AE48" s="62" t="s">
        <v>94</v>
      </c>
      <c r="AF48" s="59"/>
      <c r="AG48" s="53"/>
      <c r="AH48" s="53"/>
      <c r="AI48" s="53"/>
      <c r="AJ48" s="59"/>
      <c r="AK48" s="53"/>
      <c r="AL48" s="53"/>
      <c r="AM48" s="98"/>
      <c r="AN48" s="98"/>
      <c r="AO48" s="98"/>
      <c r="AP48" s="98"/>
      <c r="AQ48" s="117">
        <f t="shared" si="10"/>
        <v>5</v>
      </c>
      <c r="AR48" s="50">
        <f t="shared" si="12"/>
        <v>170</v>
      </c>
      <c r="AS48" s="118">
        <f t="shared" si="11"/>
        <v>0.0294117647058824</v>
      </c>
    </row>
    <row r="49" spans="1:45">
      <c r="A49" s="48"/>
      <c r="B49" s="49"/>
      <c r="C49" s="46" t="s">
        <v>100</v>
      </c>
      <c r="D49" s="58"/>
      <c r="E49" s="59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75" t="s">
        <v>97</v>
      </c>
      <c r="R49" s="59"/>
      <c r="S49" s="50"/>
      <c r="T49" s="75" t="s">
        <v>93</v>
      </c>
      <c r="U49" s="59"/>
      <c r="V49" s="62" t="s">
        <v>94</v>
      </c>
      <c r="W49" s="53"/>
      <c r="X49" s="59"/>
      <c r="Y49" s="75" t="s">
        <v>95</v>
      </c>
      <c r="Z49" s="53"/>
      <c r="AA49" s="53"/>
      <c r="AB49" s="59"/>
      <c r="AC49" s="53"/>
      <c r="AD49" s="53"/>
      <c r="AE49" s="62" t="s">
        <v>94</v>
      </c>
      <c r="AF49" s="59"/>
      <c r="AG49" s="53"/>
      <c r="AH49" s="53"/>
      <c r="AI49" s="53"/>
      <c r="AJ49" s="59"/>
      <c r="AK49" s="53"/>
      <c r="AL49" s="53"/>
      <c r="AM49" s="98"/>
      <c r="AN49" s="98"/>
      <c r="AO49" s="98"/>
      <c r="AP49" s="98"/>
      <c r="AQ49" s="117">
        <f t="shared" si="10"/>
        <v>5</v>
      </c>
      <c r="AR49" s="50">
        <f t="shared" si="12"/>
        <v>170</v>
      </c>
      <c r="AS49" s="118">
        <f t="shared" si="11"/>
        <v>0.0294117647058824</v>
      </c>
    </row>
    <row r="50" spans="1:45">
      <c r="A50" s="48"/>
      <c r="B50" s="49"/>
      <c r="C50" s="46" t="s">
        <v>101</v>
      </c>
      <c r="D50" s="58"/>
      <c r="E50" s="59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75" t="s">
        <v>97</v>
      </c>
      <c r="R50" s="59"/>
      <c r="S50" s="50"/>
      <c r="T50" s="75" t="s">
        <v>93</v>
      </c>
      <c r="U50" s="59"/>
      <c r="V50" s="62" t="s">
        <v>94</v>
      </c>
      <c r="W50" s="53"/>
      <c r="X50" s="59"/>
      <c r="Y50" s="75" t="s">
        <v>95</v>
      </c>
      <c r="Z50" s="53"/>
      <c r="AA50" s="53"/>
      <c r="AB50" s="59"/>
      <c r="AC50" s="53"/>
      <c r="AD50" s="53"/>
      <c r="AE50" s="62" t="s">
        <v>94</v>
      </c>
      <c r="AF50" s="59"/>
      <c r="AG50" s="53"/>
      <c r="AH50" s="53"/>
      <c r="AI50" s="53"/>
      <c r="AJ50" s="59"/>
      <c r="AK50" s="53"/>
      <c r="AL50" s="53"/>
      <c r="AM50" s="98"/>
      <c r="AN50" s="98"/>
      <c r="AO50" s="98"/>
      <c r="AP50" s="98"/>
      <c r="AQ50" s="117">
        <f t="shared" si="10"/>
        <v>5</v>
      </c>
      <c r="AR50" s="50">
        <f t="shared" si="12"/>
        <v>170</v>
      </c>
      <c r="AS50" s="118">
        <f t="shared" si="11"/>
        <v>0.0294117647058824</v>
      </c>
    </row>
    <row r="51" spans="1:45">
      <c r="A51" s="48"/>
      <c r="B51" s="61"/>
      <c r="C51" s="46" t="s">
        <v>102</v>
      </c>
      <c r="D51" s="58"/>
      <c r="E51" s="59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75" t="s">
        <v>97</v>
      </c>
      <c r="R51" s="59"/>
      <c r="S51" s="50"/>
      <c r="T51" s="75" t="s">
        <v>93</v>
      </c>
      <c r="U51" s="59"/>
      <c r="V51" s="62" t="s">
        <v>94</v>
      </c>
      <c r="W51" s="53"/>
      <c r="X51" s="59"/>
      <c r="Y51" s="75" t="s">
        <v>95</v>
      </c>
      <c r="Z51" s="53"/>
      <c r="AA51" s="53"/>
      <c r="AB51" s="59"/>
      <c r="AC51" s="53"/>
      <c r="AD51" s="53"/>
      <c r="AE51" s="62" t="s">
        <v>94</v>
      </c>
      <c r="AF51" s="59"/>
      <c r="AG51" s="53"/>
      <c r="AH51" s="53"/>
      <c r="AI51" s="53"/>
      <c r="AJ51" s="59"/>
      <c r="AK51" s="53"/>
      <c r="AL51" s="53"/>
      <c r="AM51" s="98"/>
      <c r="AN51" s="98"/>
      <c r="AO51" s="98"/>
      <c r="AP51" s="98"/>
      <c r="AQ51" s="117">
        <f t="shared" si="10"/>
        <v>5</v>
      </c>
      <c r="AR51" s="50">
        <v>170</v>
      </c>
      <c r="AS51" s="118">
        <f t="shared" si="11"/>
        <v>0.0294117647058824</v>
      </c>
    </row>
    <row r="52" spans="1:45">
      <c r="A52" s="48"/>
      <c r="B52" s="49"/>
      <c r="C52" s="46" t="s">
        <v>103</v>
      </c>
      <c r="D52" s="58"/>
      <c r="E52" s="59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75" t="s">
        <v>97</v>
      </c>
      <c r="R52" s="59"/>
      <c r="S52" s="50"/>
      <c r="T52" s="75" t="s">
        <v>93</v>
      </c>
      <c r="U52" s="59"/>
      <c r="V52" s="62" t="s">
        <v>94</v>
      </c>
      <c r="W52" s="53"/>
      <c r="X52" s="59"/>
      <c r="Y52" s="75" t="s">
        <v>95</v>
      </c>
      <c r="Z52" s="53"/>
      <c r="AA52" s="53"/>
      <c r="AB52" s="59"/>
      <c r="AC52" s="53"/>
      <c r="AD52" s="53"/>
      <c r="AE52" s="62" t="s">
        <v>94</v>
      </c>
      <c r="AF52" s="59"/>
      <c r="AG52" s="53"/>
      <c r="AH52" s="53"/>
      <c r="AI52" s="53"/>
      <c r="AJ52" s="59"/>
      <c r="AK52" s="53"/>
      <c r="AL52" s="53"/>
      <c r="AM52" s="98"/>
      <c r="AN52" s="98"/>
      <c r="AO52" s="98"/>
      <c r="AP52" s="98"/>
      <c r="AQ52" s="117">
        <f t="shared" si="10"/>
        <v>5</v>
      </c>
      <c r="AR52" s="50">
        <v>170</v>
      </c>
      <c r="AS52" s="118">
        <f t="shared" si="11"/>
        <v>0.0294117647058824</v>
      </c>
    </row>
    <row r="53" spans="1:45">
      <c r="A53" s="48"/>
      <c r="B53" s="49"/>
      <c r="C53" s="46" t="s">
        <v>104</v>
      </c>
      <c r="D53" s="58"/>
      <c r="E53" s="59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76" t="s">
        <v>97</v>
      </c>
      <c r="R53" s="53"/>
      <c r="S53" s="50"/>
      <c r="T53" s="75" t="s">
        <v>93</v>
      </c>
      <c r="U53" s="59"/>
      <c r="V53" s="62" t="s">
        <v>94</v>
      </c>
      <c r="W53" s="53"/>
      <c r="X53" s="59"/>
      <c r="Y53" s="75" t="s">
        <v>95</v>
      </c>
      <c r="Z53" s="53"/>
      <c r="AA53" s="53"/>
      <c r="AB53" s="59"/>
      <c r="AC53" s="53"/>
      <c r="AD53" s="53"/>
      <c r="AE53" s="62" t="s">
        <v>94</v>
      </c>
      <c r="AF53" s="59"/>
      <c r="AG53" s="53"/>
      <c r="AH53" s="53"/>
      <c r="AI53" s="53"/>
      <c r="AJ53" s="59"/>
      <c r="AK53" s="53"/>
      <c r="AL53" s="53"/>
      <c r="AM53" s="98"/>
      <c r="AN53" s="98"/>
      <c r="AO53" s="98"/>
      <c r="AP53" s="98"/>
      <c r="AQ53" s="117">
        <f t="shared" si="10"/>
        <v>5</v>
      </c>
      <c r="AR53" s="50">
        <v>170</v>
      </c>
      <c r="AS53" s="118">
        <f t="shared" si="11"/>
        <v>0.0294117647058824</v>
      </c>
    </row>
    <row r="54" spans="1:45">
      <c r="A54" s="48"/>
      <c r="B54" s="38" t="s">
        <v>82</v>
      </c>
      <c r="C54" s="46" t="s">
        <v>91</v>
      </c>
      <c r="D54" s="58"/>
      <c r="E54" s="59"/>
      <c r="F54" s="62" t="s">
        <v>94</v>
      </c>
      <c r="G54" s="60"/>
      <c r="H54" s="60"/>
      <c r="I54" s="60"/>
      <c r="J54" s="60"/>
      <c r="K54" s="60"/>
      <c r="L54" s="62" t="s">
        <v>94</v>
      </c>
      <c r="M54" s="60"/>
      <c r="N54" s="60"/>
      <c r="O54" s="60"/>
      <c r="P54" s="62" t="s">
        <v>94</v>
      </c>
      <c r="Q54" s="59"/>
      <c r="R54" s="53"/>
      <c r="S54" s="53"/>
      <c r="T54" s="62" t="s">
        <v>94</v>
      </c>
      <c r="U54" s="59"/>
      <c r="V54" s="53"/>
      <c r="W54" s="53"/>
      <c r="X54" s="59"/>
      <c r="Y54" s="62" t="s">
        <v>94</v>
      </c>
      <c r="Z54" s="53"/>
      <c r="AA54" s="53"/>
      <c r="AB54" s="62" t="s">
        <v>94</v>
      </c>
      <c r="AC54" s="53"/>
      <c r="AD54" s="53"/>
      <c r="AE54" s="59"/>
      <c r="AF54" s="59"/>
      <c r="AG54" s="62" t="s">
        <v>94</v>
      </c>
      <c r="AH54" s="53"/>
      <c r="AI54" s="53"/>
      <c r="AJ54" s="59"/>
      <c r="AK54" s="62" t="s">
        <v>94</v>
      </c>
      <c r="AL54" s="53"/>
      <c r="AM54" s="98"/>
      <c r="AN54" s="98"/>
      <c r="AO54" s="98"/>
      <c r="AP54" s="98"/>
      <c r="AQ54" s="117">
        <f t="shared" si="10"/>
        <v>8</v>
      </c>
      <c r="AR54" s="50">
        <f t="shared" ref="AR54:AR61" si="13">34*4</f>
        <v>136</v>
      </c>
      <c r="AS54" s="118">
        <f t="shared" si="11"/>
        <v>0.0588235294117647</v>
      </c>
    </row>
    <row r="55" spans="1:45">
      <c r="A55" s="48"/>
      <c r="B55" s="49"/>
      <c r="C55" s="46" t="s">
        <v>96</v>
      </c>
      <c r="D55" s="58"/>
      <c r="E55" s="59"/>
      <c r="F55" s="62" t="s">
        <v>94</v>
      </c>
      <c r="G55" s="53"/>
      <c r="H55" s="60"/>
      <c r="I55" s="53"/>
      <c r="J55" s="53"/>
      <c r="K55" s="53"/>
      <c r="L55" s="62" t="s">
        <v>94</v>
      </c>
      <c r="M55" s="59"/>
      <c r="N55" s="53"/>
      <c r="O55" s="53"/>
      <c r="P55" s="62" t="s">
        <v>94</v>
      </c>
      <c r="Q55" s="59"/>
      <c r="R55" s="53"/>
      <c r="S55" s="53"/>
      <c r="T55" s="62" t="s">
        <v>94</v>
      </c>
      <c r="U55" s="59"/>
      <c r="V55" s="53"/>
      <c r="W55" s="53"/>
      <c r="X55" s="59"/>
      <c r="Y55" s="62" t="s">
        <v>94</v>
      </c>
      <c r="Z55" s="53"/>
      <c r="AA55" s="53"/>
      <c r="AB55" s="62" t="s">
        <v>94</v>
      </c>
      <c r="AC55" s="98"/>
      <c r="AD55" s="98"/>
      <c r="AE55" s="59"/>
      <c r="AF55" s="59"/>
      <c r="AG55" s="62" t="s">
        <v>94</v>
      </c>
      <c r="AH55" s="53"/>
      <c r="AI55" s="53"/>
      <c r="AJ55" s="59"/>
      <c r="AK55" s="62" t="s">
        <v>94</v>
      </c>
      <c r="AL55" s="53"/>
      <c r="AM55" s="98"/>
      <c r="AN55" s="98"/>
      <c r="AO55" s="98"/>
      <c r="AP55" s="98"/>
      <c r="AQ55" s="117">
        <f t="shared" si="10"/>
        <v>8</v>
      </c>
      <c r="AR55" s="50">
        <f t="shared" si="13"/>
        <v>136</v>
      </c>
      <c r="AS55" s="118">
        <f t="shared" si="11"/>
        <v>0.0588235294117647</v>
      </c>
    </row>
    <row r="56" spans="1:45">
      <c r="A56" s="48"/>
      <c r="B56" s="49"/>
      <c r="C56" s="46" t="s">
        <v>98</v>
      </c>
      <c r="D56" s="58"/>
      <c r="E56" s="59"/>
      <c r="F56" s="62" t="s">
        <v>94</v>
      </c>
      <c r="G56" s="53"/>
      <c r="H56" s="60"/>
      <c r="I56" s="53"/>
      <c r="J56" s="66"/>
      <c r="K56" s="53"/>
      <c r="L56" s="62" t="s">
        <v>94</v>
      </c>
      <c r="M56" s="59"/>
      <c r="N56" s="53"/>
      <c r="O56" s="53"/>
      <c r="P56" s="62" t="s">
        <v>94</v>
      </c>
      <c r="Q56" s="59"/>
      <c r="R56" s="53"/>
      <c r="S56" s="53"/>
      <c r="T56" s="62" t="s">
        <v>94</v>
      </c>
      <c r="U56" s="59"/>
      <c r="V56" s="53"/>
      <c r="W56" s="53"/>
      <c r="X56" s="59"/>
      <c r="Y56" s="62" t="s">
        <v>94</v>
      </c>
      <c r="Z56" s="53"/>
      <c r="AA56" s="53"/>
      <c r="AB56" s="62" t="s">
        <v>94</v>
      </c>
      <c r="AC56" s="98"/>
      <c r="AD56" s="98"/>
      <c r="AE56" s="59"/>
      <c r="AF56" s="59"/>
      <c r="AG56" s="62" t="s">
        <v>94</v>
      </c>
      <c r="AH56" s="53"/>
      <c r="AI56" s="53"/>
      <c r="AJ56" s="59"/>
      <c r="AK56" s="62" t="s">
        <v>94</v>
      </c>
      <c r="AL56" s="53"/>
      <c r="AM56" s="98"/>
      <c r="AN56" s="98"/>
      <c r="AO56" s="98"/>
      <c r="AP56" s="98"/>
      <c r="AQ56" s="117">
        <f t="shared" si="10"/>
        <v>8</v>
      </c>
      <c r="AR56" s="50">
        <f t="shared" si="13"/>
        <v>136</v>
      </c>
      <c r="AS56" s="118">
        <f t="shared" si="11"/>
        <v>0.0588235294117647</v>
      </c>
    </row>
    <row r="57" spans="1:45">
      <c r="A57" s="48"/>
      <c r="B57" s="49"/>
      <c r="C57" s="46" t="s">
        <v>99</v>
      </c>
      <c r="D57" s="58"/>
      <c r="E57" s="59"/>
      <c r="F57" s="62" t="s">
        <v>94</v>
      </c>
      <c r="G57" s="53"/>
      <c r="H57" s="60"/>
      <c r="I57" s="53"/>
      <c r="J57" s="66"/>
      <c r="K57" s="53"/>
      <c r="L57" s="62" t="s">
        <v>94</v>
      </c>
      <c r="M57" s="59"/>
      <c r="N57" s="53"/>
      <c r="O57" s="53"/>
      <c r="P57" s="62" t="s">
        <v>94</v>
      </c>
      <c r="Q57" s="59"/>
      <c r="R57" s="53"/>
      <c r="S57" s="53"/>
      <c r="T57" s="62" t="s">
        <v>94</v>
      </c>
      <c r="U57" s="59"/>
      <c r="V57" s="53"/>
      <c r="W57" s="53"/>
      <c r="X57" s="59"/>
      <c r="Y57" s="62" t="s">
        <v>94</v>
      </c>
      <c r="Z57" s="53"/>
      <c r="AA57" s="53"/>
      <c r="AB57" s="62" t="s">
        <v>94</v>
      </c>
      <c r="AC57" s="98"/>
      <c r="AD57" s="98"/>
      <c r="AE57" s="59"/>
      <c r="AF57" s="59"/>
      <c r="AG57" s="62" t="s">
        <v>94</v>
      </c>
      <c r="AH57" s="53"/>
      <c r="AI57" s="53"/>
      <c r="AJ57" s="59"/>
      <c r="AK57" s="62" t="s">
        <v>94</v>
      </c>
      <c r="AL57" s="53"/>
      <c r="AM57" s="98"/>
      <c r="AN57" s="98"/>
      <c r="AO57" s="98"/>
      <c r="AP57" s="98"/>
      <c r="AQ57" s="117">
        <f t="shared" si="10"/>
        <v>8</v>
      </c>
      <c r="AR57" s="50">
        <f t="shared" si="13"/>
        <v>136</v>
      </c>
      <c r="AS57" s="118">
        <f t="shared" si="11"/>
        <v>0.0588235294117647</v>
      </c>
    </row>
    <row r="58" spans="1:45">
      <c r="A58" s="48"/>
      <c r="B58" s="49"/>
      <c r="C58" s="46" t="s">
        <v>100</v>
      </c>
      <c r="D58" s="58"/>
      <c r="E58" s="59"/>
      <c r="F58" s="62" t="s">
        <v>94</v>
      </c>
      <c r="G58" s="53"/>
      <c r="H58" s="60"/>
      <c r="I58" s="53"/>
      <c r="J58" s="66"/>
      <c r="K58" s="53"/>
      <c r="L58" s="62" t="s">
        <v>94</v>
      </c>
      <c r="M58" s="59"/>
      <c r="N58" s="53"/>
      <c r="O58" s="53"/>
      <c r="P58" s="62" t="s">
        <v>94</v>
      </c>
      <c r="Q58" s="59"/>
      <c r="R58" s="53"/>
      <c r="S58" s="53"/>
      <c r="T58" s="62" t="s">
        <v>94</v>
      </c>
      <c r="U58" s="59"/>
      <c r="V58" s="53"/>
      <c r="W58" s="53"/>
      <c r="X58" s="59"/>
      <c r="Y58" s="62" t="s">
        <v>94</v>
      </c>
      <c r="Z58" s="53"/>
      <c r="AA58" s="53"/>
      <c r="AB58" s="62" t="s">
        <v>94</v>
      </c>
      <c r="AC58" s="98"/>
      <c r="AD58" s="98"/>
      <c r="AE58" s="59"/>
      <c r="AF58" s="59"/>
      <c r="AG58" s="62" t="s">
        <v>94</v>
      </c>
      <c r="AH58" s="53"/>
      <c r="AI58" s="53"/>
      <c r="AJ58" s="59"/>
      <c r="AK58" s="62" t="s">
        <v>94</v>
      </c>
      <c r="AL58" s="53"/>
      <c r="AM58" s="98"/>
      <c r="AN58" s="98"/>
      <c r="AO58" s="98"/>
      <c r="AP58" s="98"/>
      <c r="AQ58" s="117">
        <f t="shared" si="10"/>
        <v>8</v>
      </c>
      <c r="AR58" s="50">
        <f t="shared" si="13"/>
        <v>136</v>
      </c>
      <c r="AS58" s="118">
        <f t="shared" si="11"/>
        <v>0.0588235294117647</v>
      </c>
    </row>
    <row r="59" spans="1:45">
      <c r="A59" s="48"/>
      <c r="B59" s="49"/>
      <c r="C59" s="46" t="s">
        <v>101</v>
      </c>
      <c r="D59" s="58"/>
      <c r="E59" s="59"/>
      <c r="F59" s="62" t="s">
        <v>94</v>
      </c>
      <c r="G59" s="53"/>
      <c r="H59" s="60"/>
      <c r="I59" s="53"/>
      <c r="J59" s="66"/>
      <c r="K59" s="53"/>
      <c r="L59" s="62" t="s">
        <v>94</v>
      </c>
      <c r="M59" s="59"/>
      <c r="N59" s="53"/>
      <c r="O59" s="53"/>
      <c r="P59" s="62" t="s">
        <v>94</v>
      </c>
      <c r="Q59" s="59"/>
      <c r="R59" s="53"/>
      <c r="S59" s="53"/>
      <c r="T59" s="62" t="s">
        <v>94</v>
      </c>
      <c r="U59" s="59"/>
      <c r="V59" s="53"/>
      <c r="W59" s="53"/>
      <c r="X59" s="59"/>
      <c r="Y59" s="62" t="s">
        <v>94</v>
      </c>
      <c r="Z59" s="53"/>
      <c r="AA59" s="53"/>
      <c r="AB59" s="62" t="s">
        <v>94</v>
      </c>
      <c r="AC59" s="98"/>
      <c r="AD59" s="98"/>
      <c r="AE59" s="59"/>
      <c r="AF59" s="59"/>
      <c r="AG59" s="62" t="s">
        <v>94</v>
      </c>
      <c r="AH59" s="53"/>
      <c r="AI59" s="53"/>
      <c r="AJ59" s="59"/>
      <c r="AK59" s="62" t="s">
        <v>94</v>
      </c>
      <c r="AL59" s="53"/>
      <c r="AM59" s="98"/>
      <c r="AN59" s="98"/>
      <c r="AO59" s="98"/>
      <c r="AP59" s="98"/>
      <c r="AQ59" s="117">
        <f t="shared" si="10"/>
        <v>8</v>
      </c>
      <c r="AR59" s="50">
        <f t="shared" si="13"/>
        <v>136</v>
      </c>
      <c r="AS59" s="118">
        <f t="shared" si="11"/>
        <v>0.0588235294117647</v>
      </c>
    </row>
    <row r="60" spans="1:45">
      <c r="A60" s="48"/>
      <c r="B60" s="49"/>
      <c r="C60" s="46" t="s">
        <v>102</v>
      </c>
      <c r="D60" s="58"/>
      <c r="E60" s="59"/>
      <c r="F60" s="62" t="s">
        <v>94</v>
      </c>
      <c r="G60" s="53"/>
      <c r="H60" s="60"/>
      <c r="I60" s="53"/>
      <c r="J60" s="66"/>
      <c r="K60" s="53"/>
      <c r="L60" s="62" t="s">
        <v>94</v>
      </c>
      <c r="M60" s="59"/>
      <c r="N60" s="53"/>
      <c r="O60" s="53"/>
      <c r="P60" s="62" t="s">
        <v>94</v>
      </c>
      <c r="Q60" s="59"/>
      <c r="R60" s="53"/>
      <c r="S60" s="53"/>
      <c r="T60" s="62" t="s">
        <v>94</v>
      </c>
      <c r="U60" s="59"/>
      <c r="V60" s="53"/>
      <c r="W60" s="53"/>
      <c r="X60" s="59"/>
      <c r="Y60" s="62" t="s">
        <v>94</v>
      </c>
      <c r="Z60" s="53"/>
      <c r="AA60" s="53"/>
      <c r="AB60" s="62" t="s">
        <v>94</v>
      </c>
      <c r="AC60" s="98"/>
      <c r="AD60" s="98"/>
      <c r="AE60" s="59"/>
      <c r="AF60" s="59"/>
      <c r="AG60" s="62" t="s">
        <v>94</v>
      </c>
      <c r="AH60" s="53"/>
      <c r="AI60" s="53"/>
      <c r="AJ60" s="59"/>
      <c r="AK60" s="62" t="s">
        <v>94</v>
      </c>
      <c r="AL60" s="53"/>
      <c r="AM60" s="98"/>
      <c r="AN60" s="98"/>
      <c r="AO60" s="98"/>
      <c r="AP60" s="98"/>
      <c r="AQ60" s="117">
        <f t="shared" si="10"/>
        <v>8</v>
      </c>
      <c r="AR60" s="50">
        <f t="shared" si="13"/>
        <v>136</v>
      </c>
      <c r="AS60" s="118">
        <f t="shared" si="11"/>
        <v>0.0588235294117647</v>
      </c>
    </row>
    <row r="61" spans="1:45">
      <c r="A61" s="48"/>
      <c r="B61" s="49"/>
      <c r="C61" s="46" t="s">
        <v>103</v>
      </c>
      <c r="D61" s="58"/>
      <c r="E61" s="59"/>
      <c r="F61" s="62" t="s">
        <v>94</v>
      </c>
      <c r="G61" s="53"/>
      <c r="H61" s="60"/>
      <c r="I61" s="53"/>
      <c r="J61" s="66"/>
      <c r="K61" s="53"/>
      <c r="L61" s="62" t="s">
        <v>94</v>
      </c>
      <c r="M61" s="59"/>
      <c r="N61" s="53"/>
      <c r="O61" s="53"/>
      <c r="P61" s="62" t="s">
        <v>94</v>
      </c>
      <c r="Q61" s="59"/>
      <c r="R61" s="53"/>
      <c r="S61" s="53"/>
      <c r="T61" s="62" t="s">
        <v>94</v>
      </c>
      <c r="U61" s="59"/>
      <c r="V61" s="53"/>
      <c r="W61" s="53"/>
      <c r="X61" s="59"/>
      <c r="Y61" s="62" t="s">
        <v>94</v>
      </c>
      <c r="Z61" s="53"/>
      <c r="AA61" s="53"/>
      <c r="AB61" s="62" t="s">
        <v>94</v>
      </c>
      <c r="AC61" s="98"/>
      <c r="AD61" s="98"/>
      <c r="AE61" s="59"/>
      <c r="AF61" s="59"/>
      <c r="AG61" s="62" t="s">
        <v>94</v>
      </c>
      <c r="AH61" s="53"/>
      <c r="AI61" s="53"/>
      <c r="AJ61" s="59"/>
      <c r="AK61" s="62" t="s">
        <v>94</v>
      </c>
      <c r="AL61" s="53"/>
      <c r="AM61" s="98"/>
      <c r="AN61" s="98"/>
      <c r="AO61" s="98"/>
      <c r="AP61" s="98"/>
      <c r="AQ61" s="117">
        <f t="shared" si="10"/>
        <v>8</v>
      </c>
      <c r="AR61" s="50">
        <f t="shared" si="13"/>
        <v>136</v>
      </c>
      <c r="AS61" s="118">
        <f t="shared" si="11"/>
        <v>0.0588235294117647</v>
      </c>
    </row>
    <row r="62" ht="12.75" customHeight="1" spans="1:45">
      <c r="A62" s="48"/>
      <c r="B62" s="43"/>
      <c r="C62" s="46" t="s">
        <v>104</v>
      </c>
      <c r="D62" s="58"/>
      <c r="E62" s="59"/>
      <c r="F62" s="62" t="s">
        <v>94</v>
      </c>
      <c r="G62" s="53"/>
      <c r="H62" s="59"/>
      <c r="I62" s="59"/>
      <c r="J62" s="67"/>
      <c r="K62" s="59"/>
      <c r="L62" s="62" t="s">
        <v>94</v>
      </c>
      <c r="M62" s="59"/>
      <c r="N62" s="59"/>
      <c r="O62" s="59"/>
      <c r="P62" s="62" t="s">
        <v>94</v>
      </c>
      <c r="Q62" s="59"/>
      <c r="R62" s="53"/>
      <c r="S62" s="53"/>
      <c r="T62" s="62" t="s">
        <v>94</v>
      </c>
      <c r="U62" s="59"/>
      <c r="V62" s="53"/>
      <c r="W62" s="53"/>
      <c r="X62" s="59"/>
      <c r="Y62" s="62" t="s">
        <v>94</v>
      </c>
      <c r="Z62" s="53"/>
      <c r="AA62" s="53"/>
      <c r="AB62" s="62" t="s">
        <v>94</v>
      </c>
      <c r="AC62" s="53"/>
      <c r="AD62" s="59"/>
      <c r="AE62" s="59"/>
      <c r="AF62" s="59"/>
      <c r="AG62" s="62" t="s">
        <v>94</v>
      </c>
      <c r="AH62" s="98"/>
      <c r="AI62" s="98"/>
      <c r="AJ62" s="98"/>
      <c r="AK62" s="62" t="s">
        <v>94</v>
      </c>
      <c r="AL62" s="53"/>
      <c r="AM62" s="98"/>
      <c r="AN62" s="98"/>
      <c r="AO62" s="98"/>
      <c r="AP62" s="98"/>
      <c r="AQ62" s="117">
        <f t="shared" si="10"/>
        <v>8</v>
      </c>
      <c r="AR62" s="50">
        <f t="shared" ref="AR62:AR71" si="14">34*4</f>
        <v>136</v>
      </c>
      <c r="AS62" s="118">
        <f t="shared" si="11"/>
        <v>0.0588235294117647</v>
      </c>
    </row>
    <row r="63" spans="1:45">
      <c r="A63" s="48"/>
      <c r="B63" s="38" t="s">
        <v>83</v>
      </c>
      <c r="C63" s="46" t="s">
        <v>91</v>
      </c>
      <c r="D63" s="58"/>
      <c r="E63" s="59"/>
      <c r="F63" s="59"/>
      <c r="G63" s="59"/>
      <c r="H63" s="53"/>
      <c r="I63" s="68" t="s">
        <v>105</v>
      </c>
      <c r="J63" s="59"/>
      <c r="K63" s="68" t="s">
        <v>105</v>
      </c>
      <c r="L63" s="59"/>
      <c r="M63" s="59"/>
      <c r="N63" s="59"/>
      <c r="O63" s="59"/>
      <c r="P63" s="59"/>
      <c r="Q63" s="59"/>
      <c r="R63" s="53"/>
      <c r="S63" s="68" t="s">
        <v>105</v>
      </c>
      <c r="T63" s="53"/>
      <c r="U63" s="59"/>
      <c r="V63" s="53"/>
      <c r="W63" s="53"/>
      <c r="X63" s="76" t="s">
        <v>105</v>
      </c>
      <c r="Y63" s="53"/>
      <c r="Z63" s="53"/>
      <c r="AA63" s="53"/>
      <c r="AB63" s="76" t="s">
        <v>105</v>
      </c>
      <c r="AC63" s="53"/>
      <c r="AD63" s="59"/>
      <c r="AE63" s="59"/>
      <c r="AF63" s="59"/>
      <c r="AG63" s="59"/>
      <c r="AH63" s="98"/>
      <c r="AI63" s="98"/>
      <c r="AJ63" s="98"/>
      <c r="AK63" s="53"/>
      <c r="AL63" s="53"/>
      <c r="AM63" s="98"/>
      <c r="AN63" s="98"/>
      <c r="AO63" s="98"/>
      <c r="AP63" s="98"/>
      <c r="AQ63" s="117">
        <f t="shared" si="10"/>
        <v>5</v>
      </c>
      <c r="AR63" s="50">
        <f t="shared" si="14"/>
        <v>136</v>
      </c>
      <c r="AS63" s="118">
        <f t="shared" si="11"/>
        <v>0.0367647058823529</v>
      </c>
    </row>
    <row r="64" spans="1:45">
      <c r="A64" s="48"/>
      <c r="B64" s="49"/>
      <c r="C64" s="46" t="s">
        <v>96</v>
      </c>
      <c r="D64" s="58"/>
      <c r="E64" s="59"/>
      <c r="F64" s="53"/>
      <c r="G64" s="53"/>
      <c r="H64" s="60"/>
      <c r="I64" s="68" t="s">
        <v>105</v>
      </c>
      <c r="J64" s="53"/>
      <c r="K64" s="68" t="s">
        <v>105</v>
      </c>
      <c r="L64" s="53"/>
      <c r="M64" s="59"/>
      <c r="N64" s="53"/>
      <c r="O64" s="53"/>
      <c r="P64" s="53"/>
      <c r="Q64" s="59"/>
      <c r="R64" s="53"/>
      <c r="S64" s="68" t="s">
        <v>105</v>
      </c>
      <c r="T64" s="53"/>
      <c r="U64" s="59"/>
      <c r="V64" s="53"/>
      <c r="W64" s="53"/>
      <c r="X64" s="76" t="s">
        <v>105</v>
      </c>
      <c r="Y64" s="53"/>
      <c r="Z64" s="53"/>
      <c r="AA64" s="53"/>
      <c r="AB64" s="76" t="s">
        <v>105</v>
      </c>
      <c r="AC64" s="53"/>
      <c r="AD64" s="59"/>
      <c r="AE64" s="59"/>
      <c r="AF64" s="59"/>
      <c r="AG64" s="59"/>
      <c r="AH64" s="98"/>
      <c r="AI64" s="98"/>
      <c r="AJ64" s="98"/>
      <c r="AK64" s="53"/>
      <c r="AL64" s="53"/>
      <c r="AM64" s="98"/>
      <c r="AN64" s="98"/>
      <c r="AO64" s="98"/>
      <c r="AP64" s="98"/>
      <c r="AQ64" s="117">
        <f t="shared" si="10"/>
        <v>5</v>
      </c>
      <c r="AR64" s="50">
        <f t="shared" si="14"/>
        <v>136</v>
      </c>
      <c r="AS64" s="118">
        <f t="shared" si="11"/>
        <v>0.0367647058823529</v>
      </c>
    </row>
    <row r="65" spans="1:45">
      <c r="A65" s="48"/>
      <c r="B65" s="49"/>
      <c r="C65" s="46" t="s">
        <v>98</v>
      </c>
      <c r="D65" s="58"/>
      <c r="E65" s="59"/>
      <c r="F65" s="53"/>
      <c r="G65" s="53"/>
      <c r="H65" s="60"/>
      <c r="I65" s="68" t="s">
        <v>105</v>
      </c>
      <c r="J65" s="53"/>
      <c r="K65" s="68" t="s">
        <v>105</v>
      </c>
      <c r="L65" s="53"/>
      <c r="M65" s="59"/>
      <c r="N65" s="53"/>
      <c r="O65" s="53"/>
      <c r="P65" s="53"/>
      <c r="Q65" s="59"/>
      <c r="R65" s="53"/>
      <c r="S65" s="68" t="s">
        <v>105</v>
      </c>
      <c r="T65" s="53"/>
      <c r="U65" s="59"/>
      <c r="V65" s="53"/>
      <c r="W65" s="53"/>
      <c r="X65" s="76" t="s">
        <v>105</v>
      </c>
      <c r="Y65" s="53"/>
      <c r="Z65" s="53"/>
      <c r="AA65" s="53"/>
      <c r="AB65" s="76" t="s">
        <v>105</v>
      </c>
      <c r="AC65" s="53"/>
      <c r="AD65" s="59"/>
      <c r="AE65" s="59"/>
      <c r="AF65" s="59"/>
      <c r="AG65" s="59"/>
      <c r="AH65" s="98"/>
      <c r="AI65" s="98"/>
      <c r="AJ65" s="98"/>
      <c r="AK65" s="53"/>
      <c r="AL65" s="53"/>
      <c r="AM65" s="98"/>
      <c r="AN65" s="98"/>
      <c r="AO65" s="98"/>
      <c r="AP65" s="98"/>
      <c r="AQ65" s="117">
        <f t="shared" si="10"/>
        <v>5</v>
      </c>
      <c r="AR65" s="50">
        <f t="shared" si="14"/>
        <v>136</v>
      </c>
      <c r="AS65" s="118">
        <f t="shared" si="11"/>
        <v>0.0367647058823529</v>
      </c>
    </row>
    <row r="66" spans="1:45">
      <c r="A66" s="48"/>
      <c r="B66" s="49"/>
      <c r="C66" s="46" t="s">
        <v>99</v>
      </c>
      <c r="D66" s="58"/>
      <c r="E66" s="59"/>
      <c r="F66" s="53"/>
      <c r="G66" s="53"/>
      <c r="H66" s="60"/>
      <c r="I66" s="68" t="s">
        <v>105</v>
      </c>
      <c r="J66" s="53"/>
      <c r="K66" s="68" t="s">
        <v>105</v>
      </c>
      <c r="L66" s="53"/>
      <c r="M66" s="59"/>
      <c r="N66" s="53"/>
      <c r="O66" s="53"/>
      <c r="P66" s="53"/>
      <c r="Q66" s="59"/>
      <c r="R66" s="53"/>
      <c r="S66" s="68" t="s">
        <v>105</v>
      </c>
      <c r="T66" s="53"/>
      <c r="U66" s="59"/>
      <c r="V66" s="53"/>
      <c r="W66" s="53"/>
      <c r="X66" s="76" t="s">
        <v>105</v>
      </c>
      <c r="Y66" s="53"/>
      <c r="Z66" s="53"/>
      <c r="AA66" s="53"/>
      <c r="AB66" s="76" t="s">
        <v>105</v>
      </c>
      <c r="AC66" s="53"/>
      <c r="AD66" s="59"/>
      <c r="AE66" s="59"/>
      <c r="AF66" s="59"/>
      <c r="AG66" s="59"/>
      <c r="AH66" s="98"/>
      <c r="AI66" s="98"/>
      <c r="AJ66" s="98"/>
      <c r="AK66" s="53"/>
      <c r="AL66" s="53"/>
      <c r="AM66" s="98"/>
      <c r="AN66" s="98"/>
      <c r="AO66" s="98"/>
      <c r="AP66" s="98"/>
      <c r="AQ66" s="117">
        <f t="shared" si="10"/>
        <v>5</v>
      </c>
      <c r="AR66" s="50">
        <f t="shared" si="14"/>
        <v>136</v>
      </c>
      <c r="AS66" s="118">
        <f t="shared" si="11"/>
        <v>0.0367647058823529</v>
      </c>
    </row>
    <row r="67" spans="1:45">
      <c r="A67" s="48"/>
      <c r="B67" s="49"/>
      <c r="C67" s="46" t="s">
        <v>100</v>
      </c>
      <c r="D67" s="58"/>
      <c r="E67" s="59"/>
      <c r="F67" s="53"/>
      <c r="G67" s="53"/>
      <c r="H67" s="60"/>
      <c r="I67" s="68" t="s">
        <v>105</v>
      </c>
      <c r="J67" s="53"/>
      <c r="K67" s="68" t="s">
        <v>105</v>
      </c>
      <c r="L67" s="53"/>
      <c r="M67" s="59"/>
      <c r="N67" s="53"/>
      <c r="O67" s="53"/>
      <c r="P67" s="53"/>
      <c r="Q67" s="59"/>
      <c r="R67" s="53"/>
      <c r="S67" s="68" t="s">
        <v>105</v>
      </c>
      <c r="T67" s="53"/>
      <c r="U67" s="59"/>
      <c r="V67" s="53"/>
      <c r="W67" s="53"/>
      <c r="X67" s="76" t="s">
        <v>105</v>
      </c>
      <c r="Y67" s="53"/>
      <c r="Z67" s="53"/>
      <c r="AA67" s="53"/>
      <c r="AB67" s="76" t="s">
        <v>105</v>
      </c>
      <c r="AC67" s="53"/>
      <c r="AD67" s="59"/>
      <c r="AE67" s="59"/>
      <c r="AF67" s="59"/>
      <c r="AG67" s="59"/>
      <c r="AH67" s="98"/>
      <c r="AI67" s="98"/>
      <c r="AJ67" s="98"/>
      <c r="AK67" s="53"/>
      <c r="AL67" s="53"/>
      <c r="AM67" s="98"/>
      <c r="AN67" s="98"/>
      <c r="AO67" s="98"/>
      <c r="AP67" s="98"/>
      <c r="AQ67" s="117">
        <f t="shared" si="10"/>
        <v>5</v>
      </c>
      <c r="AR67" s="50">
        <f t="shared" si="14"/>
        <v>136</v>
      </c>
      <c r="AS67" s="118">
        <f t="shared" si="11"/>
        <v>0.0367647058823529</v>
      </c>
    </row>
    <row r="68" spans="1:45">
      <c r="A68" s="48"/>
      <c r="B68" s="49"/>
      <c r="C68" s="46" t="s">
        <v>101</v>
      </c>
      <c r="D68" s="58"/>
      <c r="E68" s="59"/>
      <c r="F68" s="53"/>
      <c r="G68" s="53"/>
      <c r="H68" s="60"/>
      <c r="I68" s="68" t="s">
        <v>105</v>
      </c>
      <c r="J68" s="53"/>
      <c r="K68" s="68" t="s">
        <v>105</v>
      </c>
      <c r="L68" s="53"/>
      <c r="M68" s="59"/>
      <c r="N68" s="53"/>
      <c r="O68" s="53"/>
      <c r="P68" s="53"/>
      <c r="Q68" s="59"/>
      <c r="R68" s="53"/>
      <c r="S68" s="68" t="s">
        <v>105</v>
      </c>
      <c r="T68" s="53"/>
      <c r="U68" s="59"/>
      <c r="V68" s="53"/>
      <c r="W68" s="53"/>
      <c r="X68" s="76" t="s">
        <v>105</v>
      </c>
      <c r="Y68" s="53"/>
      <c r="Z68" s="53"/>
      <c r="AA68" s="53"/>
      <c r="AB68" s="76" t="s">
        <v>105</v>
      </c>
      <c r="AC68" s="53"/>
      <c r="AD68" s="59"/>
      <c r="AE68" s="59"/>
      <c r="AF68" s="59"/>
      <c r="AG68" s="59"/>
      <c r="AH68" s="98"/>
      <c r="AI68" s="98"/>
      <c r="AJ68" s="98"/>
      <c r="AK68" s="53"/>
      <c r="AL68" s="53"/>
      <c r="AM68" s="98"/>
      <c r="AN68" s="98"/>
      <c r="AO68" s="98"/>
      <c r="AP68" s="98"/>
      <c r="AQ68" s="117">
        <f t="shared" si="10"/>
        <v>5</v>
      </c>
      <c r="AR68" s="50">
        <f t="shared" si="14"/>
        <v>136</v>
      </c>
      <c r="AS68" s="118">
        <f t="shared" si="11"/>
        <v>0.0367647058823529</v>
      </c>
    </row>
    <row r="69" spans="1:45">
      <c r="A69" s="48"/>
      <c r="B69" s="49"/>
      <c r="C69" s="46" t="s">
        <v>102</v>
      </c>
      <c r="D69" s="58"/>
      <c r="E69" s="59"/>
      <c r="F69" s="53"/>
      <c r="G69" s="53"/>
      <c r="H69" s="60"/>
      <c r="I69" s="68" t="s">
        <v>105</v>
      </c>
      <c r="J69" s="53"/>
      <c r="K69" s="68" t="s">
        <v>105</v>
      </c>
      <c r="L69" s="53"/>
      <c r="M69" s="59"/>
      <c r="N69" s="53"/>
      <c r="O69" s="53"/>
      <c r="P69" s="53"/>
      <c r="Q69" s="59"/>
      <c r="R69" s="53"/>
      <c r="S69" s="68" t="s">
        <v>105</v>
      </c>
      <c r="T69" s="53"/>
      <c r="U69" s="59"/>
      <c r="V69" s="53"/>
      <c r="W69" s="53"/>
      <c r="X69" s="76" t="s">
        <v>105</v>
      </c>
      <c r="Y69" s="53"/>
      <c r="Z69" s="53"/>
      <c r="AA69" s="53"/>
      <c r="AB69" s="76" t="s">
        <v>105</v>
      </c>
      <c r="AC69" s="53"/>
      <c r="AD69" s="59"/>
      <c r="AE69" s="59"/>
      <c r="AF69" s="59"/>
      <c r="AG69" s="59"/>
      <c r="AH69" s="98"/>
      <c r="AI69" s="98"/>
      <c r="AJ69" s="98"/>
      <c r="AK69" s="53"/>
      <c r="AL69" s="53"/>
      <c r="AM69" s="98"/>
      <c r="AN69" s="98"/>
      <c r="AO69" s="98"/>
      <c r="AP69" s="98"/>
      <c r="AQ69" s="117">
        <f t="shared" si="10"/>
        <v>5</v>
      </c>
      <c r="AR69" s="50">
        <f t="shared" si="14"/>
        <v>136</v>
      </c>
      <c r="AS69" s="118">
        <f t="shared" si="11"/>
        <v>0.0367647058823529</v>
      </c>
    </row>
    <row r="70" spans="1:45">
      <c r="A70" s="48"/>
      <c r="B70" s="49"/>
      <c r="C70" s="46" t="s">
        <v>103</v>
      </c>
      <c r="D70" s="58"/>
      <c r="E70" s="59"/>
      <c r="F70" s="53"/>
      <c r="G70" s="53"/>
      <c r="H70" s="60"/>
      <c r="I70" s="68" t="s">
        <v>105</v>
      </c>
      <c r="J70" s="53"/>
      <c r="K70" s="68" t="s">
        <v>105</v>
      </c>
      <c r="L70" s="53"/>
      <c r="M70" s="59"/>
      <c r="N70" s="53"/>
      <c r="O70" s="53"/>
      <c r="P70" s="53"/>
      <c r="Q70" s="59"/>
      <c r="R70" s="53"/>
      <c r="S70" s="68" t="s">
        <v>105</v>
      </c>
      <c r="T70" s="53"/>
      <c r="U70" s="59"/>
      <c r="V70" s="53"/>
      <c r="W70" s="53"/>
      <c r="X70" s="76" t="s">
        <v>105</v>
      </c>
      <c r="Y70" s="53"/>
      <c r="Z70" s="53"/>
      <c r="AA70" s="53"/>
      <c r="AB70" s="76" t="s">
        <v>105</v>
      </c>
      <c r="AC70" s="53"/>
      <c r="AD70" s="59"/>
      <c r="AE70" s="59"/>
      <c r="AF70" s="59"/>
      <c r="AG70" s="59"/>
      <c r="AH70" s="98"/>
      <c r="AI70" s="98"/>
      <c r="AJ70" s="98"/>
      <c r="AK70" s="53"/>
      <c r="AL70" s="53"/>
      <c r="AM70" s="98"/>
      <c r="AN70" s="98"/>
      <c r="AO70" s="98"/>
      <c r="AP70" s="98"/>
      <c r="AQ70" s="117">
        <f t="shared" si="10"/>
        <v>5</v>
      </c>
      <c r="AR70" s="50">
        <f t="shared" si="14"/>
        <v>136</v>
      </c>
      <c r="AS70" s="118">
        <f t="shared" si="11"/>
        <v>0.0367647058823529</v>
      </c>
    </row>
    <row r="71" spans="1:45">
      <c r="A71" s="48"/>
      <c r="B71" s="43"/>
      <c r="C71" s="46" t="s">
        <v>104</v>
      </c>
      <c r="D71" s="58"/>
      <c r="E71" s="59"/>
      <c r="F71" s="53"/>
      <c r="G71" s="53"/>
      <c r="H71" s="60"/>
      <c r="I71" s="68" t="s">
        <v>105</v>
      </c>
      <c r="J71" s="53"/>
      <c r="K71" s="68" t="s">
        <v>105</v>
      </c>
      <c r="L71" s="53"/>
      <c r="M71" s="59"/>
      <c r="N71" s="53"/>
      <c r="O71" s="53"/>
      <c r="P71" s="53"/>
      <c r="Q71" s="59"/>
      <c r="R71" s="53"/>
      <c r="S71" s="68" t="s">
        <v>105</v>
      </c>
      <c r="T71" s="53"/>
      <c r="U71" s="59"/>
      <c r="V71" s="53"/>
      <c r="W71" s="53"/>
      <c r="X71" s="76" t="s">
        <v>105</v>
      </c>
      <c r="Y71" s="53"/>
      <c r="Z71" s="53"/>
      <c r="AA71" s="53"/>
      <c r="AB71" s="76" t="s">
        <v>105</v>
      </c>
      <c r="AC71" s="53"/>
      <c r="AD71" s="59"/>
      <c r="AE71" s="59"/>
      <c r="AF71" s="59"/>
      <c r="AG71" s="59"/>
      <c r="AH71" s="98"/>
      <c r="AI71" s="98"/>
      <c r="AJ71" s="98"/>
      <c r="AK71" s="53"/>
      <c r="AL71" s="53"/>
      <c r="AM71" s="98"/>
      <c r="AN71" s="98"/>
      <c r="AO71" s="98"/>
      <c r="AP71" s="98"/>
      <c r="AQ71" s="117">
        <f t="shared" si="10"/>
        <v>5</v>
      </c>
      <c r="AR71" s="50">
        <f t="shared" si="14"/>
        <v>136</v>
      </c>
      <c r="AS71" s="118">
        <f t="shared" si="11"/>
        <v>0.0367647058823529</v>
      </c>
    </row>
    <row r="72" spans="1:45">
      <c r="A72" s="48"/>
      <c r="B72" s="38" t="s">
        <v>84</v>
      </c>
      <c r="C72" s="46" t="s">
        <v>91</v>
      </c>
      <c r="D72" s="58"/>
      <c r="E72" s="59"/>
      <c r="F72" s="53"/>
      <c r="G72" s="53"/>
      <c r="H72" s="53"/>
      <c r="I72" s="68" t="s">
        <v>105</v>
      </c>
      <c r="J72" s="53"/>
      <c r="K72" s="53"/>
      <c r="L72" s="53"/>
      <c r="M72" s="59"/>
      <c r="N72" s="53"/>
      <c r="O72" s="53"/>
      <c r="P72" s="53"/>
      <c r="Q72" s="53"/>
      <c r="R72" s="53"/>
      <c r="S72" s="53"/>
      <c r="T72" s="53"/>
      <c r="U72" s="59"/>
      <c r="V72" s="76" t="s">
        <v>105</v>
      </c>
      <c r="W72" s="53"/>
      <c r="X72" s="59"/>
      <c r="Y72" s="53"/>
      <c r="Z72" s="53"/>
      <c r="AA72" s="53"/>
      <c r="AB72" s="53"/>
      <c r="AC72" s="53"/>
      <c r="AD72" s="53"/>
      <c r="AE72" s="59"/>
      <c r="AF72" s="59"/>
      <c r="AG72" s="98"/>
      <c r="AH72" s="98"/>
      <c r="AI72" s="98"/>
      <c r="AJ72" s="98"/>
      <c r="AK72" s="53"/>
      <c r="AL72" s="53"/>
      <c r="AM72" s="98"/>
      <c r="AN72" s="98"/>
      <c r="AO72" s="98"/>
      <c r="AP72" s="98"/>
      <c r="AQ72" s="117">
        <f t="shared" si="10"/>
        <v>2</v>
      </c>
      <c r="AR72" s="50">
        <f t="shared" ref="AR72:AR82" si="15">34*2</f>
        <v>68</v>
      </c>
      <c r="AS72" s="118">
        <f t="shared" si="11"/>
        <v>0.0294117647058824</v>
      </c>
    </row>
    <row r="73" ht="12.75" customHeight="1" spans="1:45">
      <c r="A73" s="48"/>
      <c r="B73" s="49"/>
      <c r="C73" s="46" t="s">
        <v>96</v>
      </c>
      <c r="D73" s="58"/>
      <c r="E73" s="59"/>
      <c r="F73" s="53"/>
      <c r="G73" s="53"/>
      <c r="H73" s="53"/>
      <c r="I73" s="68" t="s">
        <v>105</v>
      </c>
      <c r="J73" s="53"/>
      <c r="K73" s="53"/>
      <c r="L73" s="53"/>
      <c r="M73" s="59"/>
      <c r="N73" s="53"/>
      <c r="O73" s="53"/>
      <c r="P73" s="53"/>
      <c r="Q73" s="59"/>
      <c r="R73" s="53"/>
      <c r="S73" s="53"/>
      <c r="T73" s="53"/>
      <c r="U73" s="59"/>
      <c r="V73" s="76" t="s">
        <v>105</v>
      </c>
      <c r="W73" s="53"/>
      <c r="X73" s="59"/>
      <c r="Y73" s="53"/>
      <c r="Z73" s="53"/>
      <c r="AA73" s="53"/>
      <c r="AB73" s="59"/>
      <c r="AC73" s="53"/>
      <c r="AD73" s="98"/>
      <c r="AE73" s="59"/>
      <c r="AF73" s="59"/>
      <c r="AG73" s="53"/>
      <c r="AH73" s="53"/>
      <c r="AI73" s="98"/>
      <c r="AJ73" s="59"/>
      <c r="AK73" s="53"/>
      <c r="AL73" s="53"/>
      <c r="AM73" s="98"/>
      <c r="AN73" s="98"/>
      <c r="AO73" s="98"/>
      <c r="AP73" s="98"/>
      <c r="AQ73" s="117">
        <f t="shared" si="10"/>
        <v>2</v>
      </c>
      <c r="AR73" s="50">
        <f t="shared" si="15"/>
        <v>68</v>
      </c>
      <c r="AS73" s="118">
        <f t="shared" si="11"/>
        <v>0.0294117647058824</v>
      </c>
    </row>
    <row r="74" ht="12.75" customHeight="1" spans="1:45">
      <c r="A74" s="48"/>
      <c r="B74" s="49"/>
      <c r="C74" s="46" t="s">
        <v>98</v>
      </c>
      <c r="D74" s="58"/>
      <c r="E74" s="59"/>
      <c r="F74" s="53"/>
      <c r="G74" s="53"/>
      <c r="H74" s="53"/>
      <c r="I74" s="68" t="s">
        <v>105</v>
      </c>
      <c r="J74" s="53"/>
      <c r="K74" s="53"/>
      <c r="L74" s="53"/>
      <c r="M74" s="59"/>
      <c r="N74" s="53"/>
      <c r="O74" s="53"/>
      <c r="P74" s="53"/>
      <c r="Q74" s="59"/>
      <c r="R74" s="53"/>
      <c r="S74" s="53"/>
      <c r="T74" s="53"/>
      <c r="U74" s="59"/>
      <c r="V74" s="76" t="s">
        <v>105</v>
      </c>
      <c r="W74" s="53"/>
      <c r="X74" s="59"/>
      <c r="Y74" s="53"/>
      <c r="Z74" s="53"/>
      <c r="AA74" s="53"/>
      <c r="AB74" s="59"/>
      <c r="AC74" s="53"/>
      <c r="AD74" s="98"/>
      <c r="AE74" s="59"/>
      <c r="AF74" s="59"/>
      <c r="AG74" s="53"/>
      <c r="AH74" s="53"/>
      <c r="AI74" s="98"/>
      <c r="AJ74" s="59"/>
      <c r="AK74" s="53"/>
      <c r="AL74" s="53"/>
      <c r="AM74" s="98"/>
      <c r="AN74" s="98"/>
      <c r="AO74" s="98"/>
      <c r="AP74" s="98"/>
      <c r="AQ74" s="117">
        <f t="shared" si="10"/>
        <v>2</v>
      </c>
      <c r="AR74" s="50">
        <f t="shared" si="15"/>
        <v>68</v>
      </c>
      <c r="AS74" s="118">
        <f t="shared" si="11"/>
        <v>0.0294117647058824</v>
      </c>
    </row>
    <row r="75" ht="12.75" customHeight="1" spans="1:45">
      <c r="A75" s="48"/>
      <c r="B75" s="49"/>
      <c r="C75" s="46" t="s">
        <v>99</v>
      </c>
      <c r="D75" s="58"/>
      <c r="E75" s="59"/>
      <c r="F75" s="53"/>
      <c r="G75" s="53"/>
      <c r="H75" s="53"/>
      <c r="I75" s="68" t="s">
        <v>105</v>
      </c>
      <c r="J75" s="53"/>
      <c r="K75" s="53"/>
      <c r="L75" s="53"/>
      <c r="M75" s="59"/>
      <c r="N75" s="53"/>
      <c r="O75" s="53"/>
      <c r="P75" s="53"/>
      <c r="Q75" s="59"/>
      <c r="R75" s="53"/>
      <c r="S75" s="53"/>
      <c r="T75" s="53"/>
      <c r="U75" s="59"/>
      <c r="V75" s="76" t="s">
        <v>105</v>
      </c>
      <c r="W75" s="53"/>
      <c r="X75" s="59"/>
      <c r="Y75" s="53"/>
      <c r="Z75" s="53"/>
      <c r="AA75" s="53"/>
      <c r="AB75" s="59"/>
      <c r="AC75" s="53"/>
      <c r="AD75" s="98"/>
      <c r="AE75" s="59"/>
      <c r="AF75" s="59"/>
      <c r="AG75" s="53"/>
      <c r="AH75" s="53"/>
      <c r="AI75" s="98"/>
      <c r="AJ75" s="59"/>
      <c r="AK75" s="53"/>
      <c r="AL75" s="53"/>
      <c r="AM75" s="98"/>
      <c r="AN75" s="98"/>
      <c r="AO75" s="98"/>
      <c r="AP75" s="98"/>
      <c r="AQ75" s="117">
        <f t="shared" si="10"/>
        <v>2</v>
      </c>
      <c r="AR75" s="50">
        <f t="shared" si="15"/>
        <v>68</v>
      </c>
      <c r="AS75" s="118">
        <f t="shared" si="11"/>
        <v>0.0294117647058824</v>
      </c>
    </row>
    <row r="76" ht="12.75" customHeight="1" spans="1:45">
      <c r="A76" s="48"/>
      <c r="B76" s="49"/>
      <c r="C76" s="46" t="s">
        <v>100</v>
      </c>
      <c r="D76" s="58"/>
      <c r="E76" s="59"/>
      <c r="F76" s="53"/>
      <c r="G76" s="53"/>
      <c r="H76" s="53"/>
      <c r="I76" s="68" t="s">
        <v>105</v>
      </c>
      <c r="J76" s="53"/>
      <c r="K76" s="53"/>
      <c r="L76" s="53"/>
      <c r="M76" s="59"/>
      <c r="N76" s="53"/>
      <c r="O76" s="53"/>
      <c r="P76" s="53"/>
      <c r="Q76" s="59"/>
      <c r="R76" s="53"/>
      <c r="S76" s="53"/>
      <c r="T76" s="53"/>
      <c r="U76" s="59"/>
      <c r="V76" s="76" t="s">
        <v>105</v>
      </c>
      <c r="W76" s="53"/>
      <c r="X76" s="59"/>
      <c r="Y76" s="53"/>
      <c r="Z76" s="53"/>
      <c r="AA76" s="53"/>
      <c r="AB76" s="59"/>
      <c r="AC76" s="53"/>
      <c r="AD76" s="98"/>
      <c r="AE76" s="59"/>
      <c r="AF76" s="59"/>
      <c r="AG76" s="53"/>
      <c r="AH76" s="53"/>
      <c r="AI76" s="98"/>
      <c r="AJ76" s="59"/>
      <c r="AK76" s="53"/>
      <c r="AL76" s="53"/>
      <c r="AM76" s="98"/>
      <c r="AN76" s="98"/>
      <c r="AO76" s="98"/>
      <c r="AP76" s="98"/>
      <c r="AQ76" s="117">
        <f t="shared" si="10"/>
        <v>2</v>
      </c>
      <c r="AR76" s="50">
        <f t="shared" si="15"/>
        <v>68</v>
      </c>
      <c r="AS76" s="118">
        <f t="shared" si="11"/>
        <v>0.0294117647058824</v>
      </c>
    </row>
    <row r="77" ht="12.75" customHeight="1" spans="1:45">
      <c r="A77" s="48"/>
      <c r="B77" s="49"/>
      <c r="C77" s="46" t="s">
        <v>101</v>
      </c>
      <c r="D77" s="58"/>
      <c r="E77" s="59"/>
      <c r="F77" s="53"/>
      <c r="G77" s="53"/>
      <c r="H77" s="53"/>
      <c r="I77" s="68" t="s">
        <v>105</v>
      </c>
      <c r="J77" s="53"/>
      <c r="K77" s="53"/>
      <c r="L77" s="53"/>
      <c r="M77" s="59"/>
      <c r="N77" s="53"/>
      <c r="O77" s="53"/>
      <c r="P77" s="53"/>
      <c r="Q77" s="59"/>
      <c r="R77" s="53"/>
      <c r="S77" s="53"/>
      <c r="T77" s="53"/>
      <c r="U77" s="59"/>
      <c r="V77" s="76" t="s">
        <v>105</v>
      </c>
      <c r="W77" s="53"/>
      <c r="X77" s="59"/>
      <c r="Y77" s="53"/>
      <c r="Z77" s="53"/>
      <c r="AA77" s="53"/>
      <c r="AB77" s="59"/>
      <c r="AC77" s="53"/>
      <c r="AD77" s="98"/>
      <c r="AE77" s="59"/>
      <c r="AF77" s="59"/>
      <c r="AG77" s="53"/>
      <c r="AH77" s="53"/>
      <c r="AI77" s="98"/>
      <c r="AJ77" s="59"/>
      <c r="AK77" s="53"/>
      <c r="AL77" s="53"/>
      <c r="AM77" s="98"/>
      <c r="AN77" s="98"/>
      <c r="AO77" s="98"/>
      <c r="AP77" s="98"/>
      <c r="AQ77" s="117">
        <f t="shared" si="10"/>
        <v>2</v>
      </c>
      <c r="AR77" s="50">
        <f t="shared" si="15"/>
        <v>68</v>
      </c>
      <c r="AS77" s="118">
        <f t="shared" si="11"/>
        <v>0.0294117647058824</v>
      </c>
    </row>
    <row r="78" ht="12.75" customHeight="1" spans="1:45">
      <c r="A78" s="48"/>
      <c r="B78" s="49"/>
      <c r="C78" s="46" t="s">
        <v>102</v>
      </c>
      <c r="D78" s="58"/>
      <c r="E78" s="59"/>
      <c r="F78" s="53"/>
      <c r="G78" s="53"/>
      <c r="H78" s="53"/>
      <c r="I78" s="68" t="s">
        <v>105</v>
      </c>
      <c r="J78" s="53"/>
      <c r="K78" s="53"/>
      <c r="L78" s="53"/>
      <c r="M78" s="59"/>
      <c r="N78" s="53"/>
      <c r="O78" s="53"/>
      <c r="P78" s="53"/>
      <c r="Q78" s="59"/>
      <c r="R78" s="53"/>
      <c r="S78" s="53"/>
      <c r="T78" s="53"/>
      <c r="U78" s="59"/>
      <c r="V78" s="76" t="s">
        <v>105</v>
      </c>
      <c r="W78" s="53"/>
      <c r="X78" s="59"/>
      <c r="Y78" s="53"/>
      <c r="Z78" s="53"/>
      <c r="AA78" s="53"/>
      <c r="AB78" s="59"/>
      <c r="AC78" s="53"/>
      <c r="AD78" s="98"/>
      <c r="AE78" s="59"/>
      <c r="AF78" s="59"/>
      <c r="AG78" s="53"/>
      <c r="AH78" s="53"/>
      <c r="AI78" s="98"/>
      <c r="AJ78" s="59"/>
      <c r="AK78" s="53"/>
      <c r="AL78" s="53"/>
      <c r="AM78" s="98"/>
      <c r="AN78" s="98"/>
      <c r="AO78" s="98"/>
      <c r="AP78" s="98"/>
      <c r="AQ78" s="117">
        <f t="shared" si="10"/>
        <v>2</v>
      </c>
      <c r="AR78" s="50">
        <f t="shared" si="15"/>
        <v>68</v>
      </c>
      <c r="AS78" s="118">
        <f t="shared" si="11"/>
        <v>0.0294117647058824</v>
      </c>
    </row>
    <row r="79" ht="12.75" customHeight="1" spans="1:45">
      <c r="A79" s="48"/>
      <c r="B79" s="49"/>
      <c r="C79" s="46" t="s">
        <v>103</v>
      </c>
      <c r="D79" s="58"/>
      <c r="E79" s="59"/>
      <c r="F79" s="53"/>
      <c r="G79" s="53"/>
      <c r="H79" s="53"/>
      <c r="I79" s="68" t="s">
        <v>105</v>
      </c>
      <c r="J79" s="53"/>
      <c r="K79" s="53"/>
      <c r="L79" s="53"/>
      <c r="M79" s="59"/>
      <c r="N79" s="53"/>
      <c r="O79" s="53"/>
      <c r="P79" s="53"/>
      <c r="Q79" s="59"/>
      <c r="R79" s="53"/>
      <c r="S79" s="53"/>
      <c r="T79" s="53"/>
      <c r="U79" s="59"/>
      <c r="V79" s="76" t="s">
        <v>105</v>
      </c>
      <c r="W79" s="53"/>
      <c r="X79" s="59"/>
      <c r="Y79" s="53"/>
      <c r="Z79" s="53"/>
      <c r="AA79" s="53"/>
      <c r="AB79" s="59"/>
      <c r="AC79" s="53"/>
      <c r="AD79" s="98"/>
      <c r="AE79" s="59"/>
      <c r="AF79" s="59"/>
      <c r="AG79" s="53"/>
      <c r="AH79" s="53"/>
      <c r="AI79" s="98"/>
      <c r="AJ79" s="59"/>
      <c r="AK79" s="53"/>
      <c r="AL79" s="53"/>
      <c r="AM79" s="98"/>
      <c r="AN79" s="98"/>
      <c r="AO79" s="98"/>
      <c r="AP79" s="98"/>
      <c r="AQ79" s="117">
        <f t="shared" si="10"/>
        <v>2</v>
      </c>
      <c r="AR79" s="50">
        <f t="shared" si="15"/>
        <v>68</v>
      </c>
      <c r="AS79" s="118">
        <f t="shared" si="11"/>
        <v>0.0294117647058824</v>
      </c>
    </row>
    <row r="80" ht="12.75" customHeight="1" spans="1:45">
      <c r="A80" s="48"/>
      <c r="B80" s="43"/>
      <c r="C80" s="46" t="s">
        <v>104</v>
      </c>
      <c r="D80" s="58"/>
      <c r="E80" s="59"/>
      <c r="F80" s="53"/>
      <c r="G80" s="53"/>
      <c r="H80" s="53"/>
      <c r="I80" s="68" t="s">
        <v>105</v>
      </c>
      <c r="J80" s="53"/>
      <c r="K80" s="53"/>
      <c r="L80" s="53"/>
      <c r="M80" s="59"/>
      <c r="N80" s="53"/>
      <c r="O80" s="53"/>
      <c r="P80" s="53"/>
      <c r="Q80" s="59"/>
      <c r="R80" s="53"/>
      <c r="S80" s="53"/>
      <c r="T80" s="53"/>
      <c r="U80" s="59"/>
      <c r="V80" s="76" t="s">
        <v>105</v>
      </c>
      <c r="W80" s="53"/>
      <c r="X80" s="59"/>
      <c r="Y80" s="53"/>
      <c r="Z80" s="53"/>
      <c r="AA80" s="53"/>
      <c r="AB80" s="59"/>
      <c r="AC80" s="53"/>
      <c r="AD80" s="98"/>
      <c r="AE80" s="59"/>
      <c r="AF80" s="59"/>
      <c r="AG80" s="53"/>
      <c r="AH80" s="53"/>
      <c r="AI80" s="98"/>
      <c r="AJ80" s="59"/>
      <c r="AK80" s="53"/>
      <c r="AL80" s="53"/>
      <c r="AM80" s="98"/>
      <c r="AN80" s="98"/>
      <c r="AO80" s="98"/>
      <c r="AP80" s="98"/>
      <c r="AQ80" s="117">
        <f t="shared" si="10"/>
        <v>2</v>
      </c>
      <c r="AR80" s="50">
        <f t="shared" si="15"/>
        <v>68</v>
      </c>
      <c r="AS80" s="118">
        <f t="shared" si="11"/>
        <v>0.0294117647058824</v>
      </c>
    </row>
    <row r="81" ht="12.75" customHeight="1" spans="1:45">
      <c r="A81" s="48"/>
      <c r="B81" s="120" t="s">
        <v>106</v>
      </c>
      <c r="C81" s="46" t="s">
        <v>91</v>
      </c>
      <c r="D81" s="58"/>
      <c r="E81" s="59"/>
      <c r="F81" s="53"/>
      <c r="G81" s="53"/>
      <c r="H81" s="53"/>
      <c r="I81" s="59"/>
      <c r="J81" s="53"/>
      <c r="K81" s="53"/>
      <c r="L81" s="53"/>
      <c r="M81" s="59"/>
      <c r="N81" s="53"/>
      <c r="O81" s="53"/>
      <c r="P81" s="53"/>
      <c r="Q81" s="59"/>
      <c r="R81" s="53"/>
      <c r="S81" s="76" t="s">
        <v>94</v>
      </c>
      <c r="T81" s="53"/>
      <c r="U81" s="59"/>
      <c r="V81" s="53"/>
      <c r="W81" s="53"/>
      <c r="X81" s="62" t="s">
        <v>94</v>
      </c>
      <c r="Y81" s="53"/>
      <c r="Z81" s="53"/>
      <c r="AA81" s="53"/>
      <c r="AB81" s="62" t="s">
        <v>94</v>
      </c>
      <c r="AC81" s="53"/>
      <c r="AD81" s="98"/>
      <c r="AE81" s="59"/>
      <c r="AF81" s="59"/>
      <c r="AG81" s="53"/>
      <c r="AH81" s="53"/>
      <c r="AI81" s="98"/>
      <c r="AJ81" s="59"/>
      <c r="AK81" s="53"/>
      <c r="AL81" s="53"/>
      <c r="AM81" s="98"/>
      <c r="AN81" s="98"/>
      <c r="AO81" s="98"/>
      <c r="AP81" s="98"/>
      <c r="AQ81" s="117">
        <f t="shared" si="10"/>
        <v>3</v>
      </c>
      <c r="AR81" s="50">
        <f t="shared" si="15"/>
        <v>68</v>
      </c>
      <c r="AS81" s="118">
        <f t="shared" si="11"/>
        <v>0.0441176470588235</v>
      </c>
    </row>
    <row r="82" ht="12.75" customHeight="1" spans="1:45">
      <c r="A82" s="48"/>
      <c r="B82" s="121"/>
      <c r="C82" s="46" t="s">
        <v>96</v>
      </c>
      <c r="D82" s="58"/>
      <c r="E82" s="59"/>
      <c r="F82" s="53"/>
      <c r="G82" s="53"/>
      <c r="H82" s="53"/>
      <c r="I82" s="59"/>
      <c r="J82" s="53"/>
      <c r="K82" s="53"/>
      <c r="L82" s="53"/>
      <c r="M82" s="59"/>
      <c r="N82" s="53"/>
      <c r="O82" s="53"/>
      <c r="P82" s="53"/>
      <c r="Q82" s="59"/>
      <c r="R82" s="53"/>
      <c r="S82" s="76" t="s">
        <v>94</v>
      </c>
      <c r="T82" s="53"/>
      <c r="U82" s="59"/>
      <c r="V82" s="53"/>
      <c r="W82" s="53"/>
      <c r="X82" s="62" t="s">
        <v>94</v>
      </c>
      <c r="Y82" s="53"/>
      <c r="Z82" s="53"/>
      <c r="AA82" s="53"/>
      <c r="AB82" s="62" t="s">
        <v>94</v>
      </c>
      <c r="AC82" s="53"/>
      <c r="AD82" s="98"/>
      <c r="AE82" s="59"/>
      <c r="AF82" s="59"/>
      <c r="AG82" s="53"/>
      <c r="AH82" s="53"/>
      <c r="AI82" s="98"/>
      <c r="AJ82" s="59"/>
      <c r="AK82" s="53"/>
      <c r="AL82" s="53"/>
      <c r="AM82" s="98"/>
      <c r="AN82" s="98"/>
      <c r="AO82" s="98"/>
      <c r="AP82" s="98"/>
      <c r="AQ82" s="117">
        <f t="shared" si="10"/>
        <v>3</v>
      </c>
      <c r="AR82" s="50">
        <f t="shared" si="15"/>
        <v>68</v>
      </c>
      <c r="AS82" s="118">
        <f t="shared" si="11"/>
        <v>0.0441176470588235</v>
      </c>
    </row>
    <row r="83" ht="12.75" customHeight="1" spans="1:45">
      <c r="A83" s="48"/>
      <c r="B83" s="121"/>
      <c r="C83" s="46" t="s">
        <v>98</v>
      </c>
      <c r="D83" s="58"/>
      <c r="E83" s="59"/>
      <c r="F83" s="53"/>
      <c r="G83" s="53"/>
      <c r="H83" s="53"/>
      <c r="I83" s="59"/>
      <c r="J83" s="53"/>
      <c r="K83" s="53"/>
      <c r="L83" s="53"/>
      <c r="M83" s="59"/>
      <c r="N83" s="53"/>
      <c r="O83" s="53"/>
      <c r="P83" s="53"/>
      <c r="Q83" s="59"/>
      <c r="R83" s="53"/>
      <c r="S83" s="76" t="s">
        <v>94</v>
      </c>
      <c r="T83" s="53"/>
      <c r="U83" s="59"/>
      <c r="V83" s="53"/>
      <c r="W83" s="53"/>
      <c r="X83" s="62" t="s">
        <v>94</v>
      </c>
      <c r="Y83" s="53"/>
      <c r="Z83" s="53"/>
      <c r="AA83" s="53"/>
      <c r="AB83" s="62" t="s">
        <v>94</v>
      </c>
      <c r="AC83" s="53"/>
      <c r="AD83" s="98"/>
      <c r="AE83" s="59"/>
      <c r="AF83" s="59"/>
      <c r="AG83" s="53"/>
      <c r="AH83" s="53"/>
      <c r="AI83" s="98"/>
      <c r="AJ83" s="59"/>
      <c r="AK83" s="53"/>
      <c r="AL83" s="53"/>
      <c r="AM83" s="98"/>
      <c r="AN83" s="98"/>
      <c r="AO83" s="98"/>
      <c r="AP83" s="98"/>
      <c r="AQ83" s="117">
        <f t="shared" si="10"/>
        <v>3</v>
      </c>
      <c r="AR83" s="50">
        <f t="shared" ref="AR83:AR89" si="16">34*2</f>
        <v>68</v>
      </c>
      <c r="AS83" s="118">
        <f t="shared" si="11"/>
        <v>0.0441176470588235</v>
      </c>
    </row>
    <row r="84" ht="12.75" customHeight="1" spans="1:45">
      <c r="A84" s="48"/>
      <c r="B84" s="121"/>
      <c r="C84" s="46" t="s">
        <v>99</v>
      </c>
      <c r="D84" s="58"/>
      <c r="E84" s="59"/>
      <c r="F84" s="53"/>
      <c r="G84" s="53"/>
      <c r="H84" s="53"/>
      <c r="I84" s="59"/>
      <c r="J84" s="53"/>
      <c r="K84" s="53"/>
      <c r="L84" s="53"/>
      <c r="M84" s="59"/>
      <c r="N84" s="53"/>
      <c r="O84" s="53"/>
      <c r="P84" s="53"/>
      <c r="Q84" s="59"/>
      <c r="R84" s="53"/>
      <c r="S84" s="76" t="s">
        <v>94</v>
      </c>
      <c r="T84" s="53"/>
      <c r="U84" s="59"/>
      <c r="V84" s="53"/>
      <c r="W84" s="53"/>
      <c r="X84" s="62" t="s">
        <v>94</v>
      </c>
      <c r="Y84" s="53"/>
      <c r="Z84" s="53"/>
      <c r="AA84" s="53"/>
      <c r="AB84" s="62" t="s">
        <v>94</v>
      </c>
      <c r="AC84" s="53"/>
      <c r="AD84" s="98"/>
      <c r="AE84" s="59"/>
      <c r="AF84" s="59"/>
      <c r="AG84" s="53"/>
      <c r="AH84" s="53"/>
      <c r="AI84" s="98"/>
      <c r="AJ84" s="59"/>
      <c r="AK84" s="53"/>
      <c r="AL84" s="53"/>
      <c r="AM84" s="98"/>
      <c r="AN84" s="98"/>
      <c r="AO84" s="98"/>
      <c r="AP84" s="98"/>
      <c r="AQ84" s="117">
        <f t="shared" si="10"/>
        <v>3</v>
      </c>
      <c r="AR84" s="50">
        <f t="shared" si="16"/>
        <v>68</v>
      </c>
      <c r="AS84" s="118">
        <f t="shared" si="11"/>
        <v>0.0441176470588235</v>
      </c>
    </row>
    <row r="85" ht="12.75" customHeight="1" spans="1:45">
      <c r="A85" s="48"/>
      <c r="B85" s="121"/>
      <c r="C85" s="46" t="s">
        <v>100</v>
      </c>
      <c r="D85" s="58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76" t="s">
        <v>94</v>
      </c>
      <c r="T85" s="53"/>
      <c r="U85" s="59"/>
      <c r="V85" s="53"/>
      <c r="W85" s="53"/>
      <c r="X85" s="62" t="s">
        <v>94</v>
      </c>
      <c r="Y85" s="53"/>
      <c r="Z85" s="53"/>
      <c r="AA85" s="53"/>
      <c r="AB85" s="62" t="s">
        <v>94</v>
      </c>
      <c r="AC85" s="53"/>
      <c r="AD85" s="98"/>
      <c r="AE85" s="59"/>
      <c r="AF85" s="59"/>
      <c r="AG85" s="53"/>
      <c r="AH85" s="53"/>
      <c r="AI85" s="98"/>
      <c r="AJ85" s="59"/>
      <c r="AK85" s="53"/>
      <c r="AL85" s="53"/>
      <c r="AM85" s="98"/>
      <c r="AN85" s="98"/>
      <c r="AO85" s="98"/>
      <c r="AP85" s="98"/>
      <c r="AQ85" s="117">
        <f t="shared" si="10"/>
        <v>3</v>
      </c>
      <c r="AR85" s="50">
        <f t="shared" si="16"/>
        <v>68</v>
      </c>
      <c r="AS85" s="118">
        <f t="shared" si="11"/>
        <v>0.0441176470588235</v>
      </c>
    </row>
    <row r="86" ht="12.75" customHeight="1" spans="1:45">
      <c r="A86" s="48"/>
      <c r="B86" s="121"/>
      <c r="C86" s="46" t="s">
        <v>101</v>
      </c>
      <c r="D86" s="58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76" t="s">
        <v>94</v>
      </c>
      <c r="T86" s="122"/>
      <c r="U86" s="59"/>
      <c r="V86" s="53"/>
      <c r="W86" s="53"/>
      <c r="X86" s="62" t="s">
        <v>94</v>
      </c>
      <c r="Y86" s="53"/>
      <c r="Z86" s="53"/>
      <c r="AA86" s="53"/>
      <c r="AB86" s="62" t="s">
        <v>94</v>
      </c>
      <c r="AC86" s="53"/>
      <c r="AD86" s="98"/>
      <c r="AE86" s="59"/>
      <c r="AF86" s="59"/>
      <c r="AG86" s="53"/>
      <c r="AH86" s="53"/>
      <c r="AI86" s="98"/>
      <c r="AJ86" s="59"/>
      <c r="AK86" s="53"/>
      <c r="AL86" s="53"/>
      <c r="AM86" s="98"/>
      <c r="AN86" s="98"/>
      <c r="AO86" s="98"/>
      <c r="AP86" s="98"/>
      <c r="AQ86" s="117">
        <f t="shared" si="10"/>
        <v>3</v>
      </c>
      <c r="AR86" s="50">
        <f t="shared" si="16"/>
        <v>68</v>
      </c>
      <c r="AS86" s="118">
        <f t="shared" si="11"/>
        <v>0.0441176470588235</v>
      </c>
    </row>
    <row r="87" ht="12.75" customHeight="1" spans="1:45">
      <c r="A87" s="48"/>
      <c r="B87" s="121"/>
      <c r="C87" s="46" t="s">
        <v>102</v>
      </c>
      <c r="D87" s="58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76" t="s">
        <v>94</v>
      </c>
      <c r="T87" s="59"/>
      <c r="U87" s="59"/>
      <c r="V87" s="53"/>
      <c r="W87" s="53"/>
      <c r="X87" s="62" t="s">
        <v>94</v>
      </c>
      <c r="Y87" s="53"/>
      <c r="Z87" s="53"/>
      <c r="AA87" s="53"/>
      <c r="AB87" s="62" t="s">
        <v>94</v>
      </c>
      <c r="AC87" s="53"/>
      <c r="AD87" s="98"/>
      <c r="AE87" s="59"/>
      <c r="AF87" s="59"/>
      <c r="AG87" s="53"/>
      <c r="AH87" s="53"/>
      <c r="AI87" s="98"/>
      <c r="AJ87" s="59"/>
      <c r="AK87" s="53"/>
      <c r="AL87" s="53"/>
      <c r="AM87" s="98"/>
      <c r="AN87" s="98"/>
      <c r="AO87" s="98"/>
      <c r="AP87" s="98"/>
      <c r="AQ87" s="117">
        <f t="shared" si="10"/>
        <v>3</v>
      </c>
      <c r="AR87" s="50">
        <f t="shared" si="16"/>
        <v>68</v>
      </c>
      <c r="AS87" s="118">
        <f t="shared" si="11"/>
        <v>0.0441176470588235</v>
      </c>
    </row>
    <row r="88" ht="12.75" customHeight="1" spans="1:45">
      <c r="A88" s="48"/>
      <c r="B88" s="121"/>
      <c r="C88" s="46" t="s">
        <v>103</v>
      </c>
      <c r="D88" s="58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76" t="s">
        <v>94</v>
      </c>
      <c r="T88" s="123"/>
      <c r="U88" s="59"/>
      <c r="V88" s="53"/>
      <c r="W88" s="53"/>
      <c r="X88" s="62" t="s">
        <v>94</v>
      </c>
      <c r="Y88" s="53"/>
      <c r="Z88" s="53"/>
      <c r="AA88" s="53"/>
      <c r="AB88" s="62" t="s">
        <v>94</v>
      </c>
      <c r="AC88" s="53"/>
      <c r="AD88" s="98"/>
      <c r="AE88" s="59"/>
      <c r="AF88" s="59"/>
      <c r="AG88" s="53"/>
      <c r="AH88" s="53"/>
      <c r="AI88" s="98"/>
      <c r="AJ88" s="59"/>
      <c r="AK88" s="53"/>
      <c r="AL88" s="53"/>
      <c r="AM88" s="98"/>
      <c r="AN88" s="98"/>
      <c r="AO88" s="98"/>
      <c r="AP88" s="98"/>
      <c r="AQ88" s="117">
        <f t="shared" si="10"/>
        <v>3</v>
      </c>
      <c r="AR88" s="50">
        <f t="shared" si="16"/>
        <v>68</v>
      </c>
      <c r="AS88" s="118">
        <f t="shared" si="11"/>
        <v>0.0441176470588235</v>
      </c>
    </row>
    <row r="89" ht="12.75" customHeight="1" spans="1:45">
      <c r="A89" s="48"/>
      <c r="B89" s="124"/>
      <c r="C89" s="46" t="s">
        <v>104</v>
      </c>
      <c r="D89" s="58"/>
      <c r="E89" s="59"/>
      <c r="F89" s="59"/>
      <c r="G89" s="53"/>
      <c r="H89" s="59"/>
      <c r="I89" s="59"/>
      <c r="J89" s="67"/>
      <c r="K89" s="59"/>
      <c r="L89" s="59"/>
      <c r="M89" s="59"/>
      <c r="N89" s="59"/>
      <c r="O89" s="59"/>
      <c r="P89" s="59"/>
      <c r="Q89" s="59"/>
      <c r="R89" s="59"/>
      <c r="S89" s="76" t="s">
        <v>94</v>
      </c>
      <c r="T89" s="59"/>
      <c r="U89" s="59"/>
      <c r="V89" s="53"/>
      <c r="W89" s="53"/>
      <c r="X89" s="62" t="s">
        <v>94</v>
      </c>
      <c r="Y89" s="53"/>
      <c r="Z89" s="53"/>
      <c r="AA89" s="53"/>
      <c r="AB89" s="62" t="s">
        <v>94</v>
      </c>
      <c r="AC89" s="53"/>
      <c r="AD89" s="98"/>
      <c r="AE89" s="59"/>
      <c r="AF89" s="59"/>
      <c r="AG89" s="53"/>
      <c r="AH89" s="53"/>
      <c r="AI89" s="98"/>
      <c r="AJ89" s="59"/>
      <c r="AK89" s="53"/>
      <c r="AL89" s="53"/>
      <c r="AM89" s="98"/>
      <c r="AN89" s="98"/>
      <c r="AO89" s="98"/>
      <c r="AP89" s="98"/>
      <c r="AQ89" s="117">
        <f t="shared" si="10"/>
        <v>3</v>
      </c>
      <c r="AR89" s="50">
        <f t="shared" si="16"/>
        <v>68</v>
      </c>
      <c r="AS89" s="118">
        <f t="shared" si="11"/>
        <v>0.0441176470588235</v>
      </c>
    </row>
    <row r="90" ht="12.75" customHeight="1" spans="1:45">
      <c r="A90" s="48"/>
      <c r="B90" s="38" t="s">
        <v>85</v>
      </c>
      <c r="C90" s="46" t="s">
        <v>91</v>
      </c>
      <c r="D90" s="58"/>
      <c r="E90" s="59"/>
      <c r="F90" s="59"/>
      <c r="G90" s="59"/>
      <c r="H90" s="53"/>
      <c r="I90" s="67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3"/>
      <c r="W90" s="53"/>
      <c r="X90" s="59"/>
      <c r="Y90" s="53"/>
      <c r="Z90" s="53"/>
      <c r="AA90" s="98"/>
      <c r="AB90" s="59"/>
      <c r="AC90" s="53"/>
      <c r="AD90" s="53"/>
      <c r="AE90" s="59"/>
      <c r="AF90" s="59"/>
      <c r="AG90" s="53"/>
      <c r="AH90" s="53"/>
      <c r="AI90" s="53"/>
      <c r="AJ90" s="98"/>
      <c r="AK90" s="53"/>
      <c r="AL90" s="53"/>
      <c r="AM90" s="98"/>
      <c r="AN90" s="98"/>
      <c r="AO90" s="98"/>
      <c r="AP90" s="98"/>
      <c r="AQ90" s="117">
        <f t="shared" si="10"/>
        <v>0</v>
      </c>
      <c r="AR90" s="50">
        <f>34*1</f>
        <v>34</v>
      </c>
      <c r="AS90" s="118">
        <f t="shared" si="11"/>
        <v>0</v>
      </c>
    </row>
    <row r="91" spans="1:45">
      <c r="A91" s="48"/>
      <c r="B91" s="49"/>
      <c r="C91" s="46" t="s">
        <v>96</v>
      </c>
      <c r="D91" s="59"/>
      <c r="E91" s="59"/>
      <c r="F91" s="53"/>
      <c r="G91" s="53"/>
      <c r="H91" s="67"/>
      <c r="I91" s="59"/>
      <c r="J91" s="53"/>
      <c r="K91" s="53"/>
      <c r="L91" s="53"/>
      <c r="M91" s="59"/>
      <c r="N91" s="53"/>
      <c r="O91" s="53"/>
      <c r="P91" s="53"/>
      <c r="Q91" s="59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98"/>
      <c r="AN91" s="98"/>
      <c r="AO91" s="98"/>
      <c r="AP91" s="98"/>
      <c r="AQ91" s="117">
        <f t="shared" si="10"/>
        <v>0</v>
      </c>
      <c r="AR91" s="50">
        <f>34*1</f>
        <v>34</v>
      </c>
      <c r="AS91" s="118">
        <f t="shared" si="11"/>
        <v>0</v>
      </c>
    </row>
    <row r="92" customFormat="1" spans="1:45">
      <c r="A92" s="48"/>
      <c r="B92" s="49"/>
      <c r="C92" s="46" t="s">
        <v>98</v>
      </c>
      <c r="D92" s="59"/>
      <c r="E92" s="59"/>
      <c r="F92" s="53"/>
      <c r="G92" s="67"/>
      <c r="H92" s="53"/>
      <c r="I92" s="59"/>
      <c r="J92" s="53"/>
      <c r="K92" s="53"/>
      <c r="L92" s="53"/>
      <c r="M92" s="59"/>
      <c r="N92" s="53"/>
      <c r="O92" s="53"/>
      <c r="P92" s="53"/>
      <c r="Q92" s="59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98"/>
      <c r="AN92" s="98"/>
      <c r="AO92" s="98"/>
      <c r="AP92" s="98"/>
      <c r="AQ92" s="117">
        <f t="shared" si="10"/>
        <v>0</v>
      </c>
      <c r="AR92" s="50">
        <f t="shared" ref="AR92:AR99" si="17">34*1</f>
        <v>34</v>
      </c>
      <c r="AS92" s="118">
        <f t="shared" si="11"/>
        <v>0</v>
      </c>
    </row>
    <row r="93" customFormat="1" spans="1:45">
      <c r="A93" s="48"/>
      <c r="B93" s="49"/>
      <c r="C93" s="46" t="s">
        <v>99</v>
      </c>
      <c r="D93" s="59"/>
      <c r="E93" s="59"/>
      <c r="F93" s="53"/>
      <c r="G93" s="53"/>
      <c r="H93" s="67"/>
      <c r="I93" s="53"/>
      <c r="J93" s="53"/>
      <c r="K93" s="53"/>
      <c r="L93" s="53"/>
      <c r="M93" s="59"/>
      <c r="N93" s="53"/>
      <c r="O93" s="53"/>
      <c r="P93" s="53"/>
      <c r="Q93" s="59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98"/>
      <c r="AN93" s="98"/>
      <c r="AO93" s="98"/>
      <c r="AP93" s="98"/>
      <c r="AQ93" s="117">
        <f t="shared" si="10"/>
        <v>0</v>
      </c>
      <c r="AR93" s="50">
        <f t="shared" si="17"/>
        <v>34</v>
      </c>
      <c r="AS93" s="118">
        <f t="shared" si="11"/>
        <v>0</v>
      </c>
    </row>
    <row r="94" customFormat="1" spans="1:45">
      <c r="A94" s="48"/>
      <c r="B94" s="49"/>
      <c r="C94" s="46" t="s">
        <v>100</v>
      </c>
      <c r="D94" s="59"/>
      <c r="E94" s="59"/>
      <c r="F94" s="53"/>
      <c r="G94" s="53"/>
      <c r="H94" s="53"/>
      <c r="I94" s="59"/>
      <c r="J94" s="53"/>
      <c r="K94" s="53"/>
      <c r="L94" s="53"/>
      <c r="M94" s="59"/>
      <c r="N94" s="53"/>
      <c r="O94" s="53"/>
      <c r="P94" s="53"/>
      <c r="Q94" s="59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98"/>
      <c r="AN94" s="98"/>
      <c r="AO94" s="98"/>
      <c r="AP94" s="98"/>
      <c r="AQ94" s="117">
        <f t="shared" si="10"/>
        <v>0</v>
      </c>
      <c r="AR94" s="50">
        <f t="shared" si="17"/>
        <v>34</v>
      </c>
      <c r="AS94" s="118">
        <f t="shared" si="11"/>
        <v>0</v>
      </c>
    </row>
    <row r="95" customFormat="1" spans="1:45">
      <c r="A95" s="48"/>
      <c r="B95" s="49"/>
      <c r="C95" s="46" t="s">
        <v>101</v>
      </c>
      <c r="D95" s="59"/>
      <c r="E95" s="59"/>
      <c r="F95" s="53"/>
      <c r="G95" s="53"/>
      <c r="H95" s="53"/>
      <c r="I95" s="59"/>
      <c r="J95" s="53"/>
      <c r="K95" s="53"/>
      <c r="L95" s="53"/>
      <c r="M95" s="59"/>
      <c r="N95" s="53"/>
      <c r="O95" s="53"/>
      <c r="P95" s="53"/>
      <c r="Q95" s="59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98"/>
      <c r="AN95" s="98"/>
      <c r="AO95" s="98"/>
      <c r="AP95" s="98"/>
      <c r="AQ95" s="117">
        <f t="shared" si="10"/>
        <v>0</v>
      </c>
      <c r="AR95" s="50">
        <f t="shared" si="17"/>
        <v>34</v>
      </c>
      <c r="AS95" s="118">
        <f t="shared" si="11"/>
        <v>0</v>
      </c>
    </row>
    <row r="96" customFormat="1" spans="1:45">
      <c r="A96" s="48"/>
      <c r="B96" s="49"/>
      <c r="C96" s="46" t="s">
        <v>102</v>
      </c>
      <c r="D96" s="59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98"/>
      <c r="AN96" s="98"/>
      <c r="AO96" s="98"/>
      <c r="AP96" s="98"/>
      <c r="AQ96" s="117">
        <f t="shared" si="10"/>
        <v>0</v>
      </c>
      <c r="AR96" s="50">
        <f t="shared" si="17"/>
        <v>34</v>
      </c>
      <c r="AS96" s="118">
        <f t="shared" si="11"/>
        <v>0</v>
      </c>
    </row>
    <row r="97" customFormat="1" spans="1:45">
      <c r="A97" s="48"/>
      <c r="B97" s="49"/>
      <c r="C97" s="46" t="s">
        <v>103</v>
      </c>
      <c r="D97" s="59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98"/>
      <c r="AN97" s="98"/>
      <c r="AO97" s="98"/>
      <c r="AP97" s="98"/>
      <c r="AQ97" s="117">
        <f t="shared" si="10"/>
        <v>0</v>
      </c>
      <c r="AR97" s="50">
        <f t="shared" si="17"/>
        <v>34</v>
      </c>
      <c r="AS97" s="118">
        <f t="shared" si="11"/>
        <v>0</v>
      </c>
    </row>
    <row r="98" s="2" customFormat="1" customHeight="1" spans="1:45">
      <c r="A98" s="48"/>
      <c r="B98" s="43"/>
      <c r="C98" s="46" t="s">
        <v>104</v>
      </c>
      <c r="D98" s="125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17">
        <f t="shared" si="10"/>
        <v>0</v>
      </c>
      <c r="AR98" s="50">
        <f t="shared" si="17"/>
        <v>34</v>
      </c>
      <c r="AS98" s="118">
        <f t="shared" si="11"/>
        <v>0</v>
      </c>
    </row>
    <row r="99" s="2" customFormat="1" ht="16.5" customHeight="1" spans="1:45">
      <c r="A99" s="48"/>
      <c r="B99" s="38" t="s">
        <v>86</v>
      </c>
      <c r="C99" s="46" t="s">
        <v>91</v>
      </c>
      <c r="D99" s="126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117">
        <f t="shared" si="10"/>
        <v>0</v>
      </c>
      <c r="AR99" s="50">
        <f t="shared" si="17"/>
        <v>34</v>
      </c>
      <c r="AS99" s="118">
        <f t="shared" si="11"/>
        <v>0</v>
      </c>
    </row>
    <row r="100" s="2" customFormat="1" ht="16.5" customHeight="1" spans="1:45">
      <c r="A100" s="48"/>
      <c r="B100" s="49"/>
      <c r="C100" s="46" t="s">
        <v>96</v>
      </c>
      <c r="D100" s="126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117">
        <f t="shared" si="10"/>
        <v>0</v>
      </c>
      <c r="AR100" s="50">
        <f t="shared" ref="AR100:AR109" si="18">34*1</f>
        <v>34</v>
      </c>
      <c r="AS100" s="118">
        <f t="shared" si="11"/>
        <v>0</v>
      </c>
    </row>
    <row r="101" s="2" customFormat="1" ht="16.5" customHeight="1" spans="1:45">
      <c r="A101" s="48"/>
      <c r="B101" s="49"/>
      <c r="C101" s="46" t="s">
        <v>98</v>
      </c>
      <c r="D101" s="126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117">
        <f t="shared" si="10"/>
        <v>0</v>
      </c>
      <c r="AR101" s="50">
        <f t="shared" si="18"/>
        <v>34</v>
      </c>
      <c r="AS101" s="118">
        <f t="shared" si="11"/>
        <v>0</v>
      </c>
    </row>
    <row r="102" s="2" customFormat="1" ht="16.5" customHeight="1" spans="1:45">
      <c r="A102" s="48"/>
      <c r="B102" s="49"/>
      <c r="C102" s="46" t="s">
        <v>99</v>
      </c>
      <c r="D102" s="126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117">
        <f t="shared" si="10"/>
        <v>0</v>
      </c>
      <c r="AR102" s="50">
        <f t="shared" si="18"/>
        <v>34</v>
      </c>
      <c r="AS102" s="118">
        <f t="shared" si="11"/>
        <v>0</v>
      </c>
    </row>
    <row r="103" s="2" customFormat="1" ht="16.5" customHeight="1" spans="1:45">
      <c r="A103" s="48"/>
      <c r="B103" s="49"/>
      <c r="C103" s="46" t="s">
        <v>100</v>
      </c>
      <c r="D103" s="126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117">
        <f t="shared" si="10"/>
        <v>0</v>
      </c>
      <c r="AR103" s="50">
        <f t="shared" si="18"/>
        <v>34</v>
      </c>
      <c r="AS103" s="118">
        <f t="shared" si="11"/>
        <v>0</v>
      </c>
    </row>
    <row r="104" s="2" customFormat="1" ht="16.5" customHeight="1" spans="1:45">
      <c r="A104" s="48"/>
      <c r="B104" s="49"/>
      <c r="C104" s="46" t="s">
        <v>101</v>
      </c>
      <c r="D104" s="126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117">
        <f t="shared" si="10"/>
        <v>0</v>
      </c>
      <c r="AR104" s="50">
        <f t="shared" si="18"/>
        <v>34</v>
      </c>
      <c r="AS104" s="118">
        <f t="shared" si="11"/>
        <v>0</v>
      </c>
    </row>
    <row r="105" s="2" customFormat="1" ht="16.5" customHeight="1" spans="1:45">
      <c r="A105" s="48"/>
      <c r="B105" s="49"/>
      <c r="C105" s="46" t="s">
        <v>102</v>
      </c>
      <c r="D105" s="126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117">
        <f t="shared" si="10"/>
        <v>0</v>
      </c>
      <c r="AR105" s="50">
        <f t="shared" si="18"/>
        <v>34</v>
      </c>
      <c r="AS105" s="118">
        <f t="shared" si="11"/>
        <v>0</v>
      </c>
    </row>
    <row r="106" s="3" customFormat="1" ht="11.25" customHeight="1" spans="1:45">
      <c r="A106" s="48"/>
      <c r="B106" s="49"/>
      <c r="C106" s="46" t="s">
        <v>103</v>
      </c>
      <c r="D106" s="126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17">
        <f t="shared" si="10"/>
        <v>0</v>
      </c>
      <c r="AR106" s="50">
        <f t="shared" si="18"/>
        <v>34</v>
      </c>
      <c r="AS106" s="118">
        <f t="shared" si="11"/>
        <v>0</v>
      </c>
    </row>
    <row r="107" ht="12.75" customHeight="1" spans="1:45">
      <c r="A107" s="48"/>
      <c r="B107" s="43"/>
      <c r="C107" s="46" t="s">
        <v>104</v>
      </c>
      <c r="D107" s="58"/>
      <c r="E107" s="59"/>
      <c r="F107" s="59"/>
      <c r="G107" s="53"/>
      <c r="H107" s="59"/>
      <c r="I107" s="59"/>
      <c r="J107" s="4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98"/>
      <c r="AN107" s="98"/>
      <c r="AO107" s="98"/>
      <c r="AP107" s="98"/>
      <c r="AQ107" s="117">
        <f t="shared" si="10"/>
        <v>0</v>
      </c>
      <c r="AR107" s="50">
        <f t="shared" si="18"/>
        <v>34</v>
      </c>
      <c r="AS107" s="118">
        <f t="shared" si="11"/>
        <v>0</v>
      </c>
    </row>
    <row r="108" spans="1:45">
      <c r="A108" s="48"/>
      <c r="B108" s="38" t="s">
        <v>107</v>
      </c>
      <c r="C108" s="46" t="s">
        <v>91</v>
      </c>
      <c r="D108" s="58"/>
      <c r="E108" s="59"/>
      <c r="F108" s="59"/>
      <c r="G108" s="59"/>
      <c r="H108" s="53"/>
      <c r="I108" s="4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75" t="s">
        <v>105</v>
      </c>
      <c r="AM108" s="98"/>
      <c r="AN108" s="98"/>
      <c r="AO108" s="98"/>
      <c r="AP108" s="98"/>
      <c r="AQ108" s="117">
        <f t="shared" si="10"/>
        <v>1</v>
      </c>
      <c r="AR108" s="50">
        <f t="shared" si="18"/>
        <v>34</v>
      </c>
      <c r="AS108" s="118">
        <f t="shared" si="11"/>
        <v>0.0294117647058824</v>
      </c>
    </row>
    <row r="109" spans="1:45">
      <c r="A109" s="48"/>
      <c r="B109" s="49"/>
      <c r="C109" s="46" t="s">
        <v>96</v>
      </c>
      <c r="D109" s="58"/>
      <c r="E109" s="59"/>
      <c r="F109" s="53"/>
      <c r="G109" s="53"/>
      <c r="H109" s="98"/>
      <c r="I109" s="59"/>
      <c r="J109" s="53"/>
      <c r="K109" s="53"/>
      <c r="L109" s="53"/>
      <c r="M109" s="59"/>
      <c r="N109" s="53"/>
      <c r="O109" s="53"/>
      <c r="P109" s="53"/>
      <c r="Q109" s="59"/>
      <c r="R109" s="53"/>
      <c r="S109" s="53"/>
      <c r="T109" s="53"/>
      <c r="U109" s="59"/>
      <c r="V109" s="53"/>
      <c r="W109" s="53"/>
      <c r="X109" s="59"/>
      <c r="Y109" s="53"/>
      <c r="Z109" s="53"/>
      <c r="AA109" s="53"/>
      <c r="AB109" s="59"/>
      <c r="AC109" s="53"/>
      <c r="AD109" s="53"/>
      <c r="AE109" s="59"/>
      <c r="AF109" s="59"/>
      <c r="AG109" s="53"/>
      <c r="AH109" s="53"/>
      <c r="AI109" s="53"/>
      <c r="AJ109" s="59"/>
      <c r="AK109" s="53"/>
      <c r="AL109" s="75" t="s">
        <v>105</v>
      </c>
      <c r="AM109" s="98"/>
      <c r="AN109" s="98"/>
      <c r="AO109" s="98"/>
      <c r="AP109" s="98"/>
      <c r="AQ109" s="117">
        <f t="shared" ref="AQ109:AQ125" si="19">COUNTA(E109:AP109)</f>
        <v>1</v>
      </c>
      <c r="AR109" s="50">
        <f t="shared" si="18"/>
        <v>34</v>
      </c>
      <c r="AS109" s="118">
        <f t="shared" ref="AS109:AS125" si="20">AQ109/AR109</f>
        <v>0.0294117647058824</v>
      </c>
    </row>
    <row r="110" spans="1:45">
      <c r="A110" s="48"/>
      <c r="B110" s="49"/>
      <c r="C110" s="46" t="s">
        <v>98</v>
      </c>
      <c r="D110" s="58"/>
      <c r="E110" s="59"/>
      <c r="F110" s="53"/>
      <c r="G110" s="53"/>
      <c r="H110" s="98"/>
      <c r="I110" s="59"/>
      <c r="J110" s="53"/>
      <c r="K110" s="53"/>
      <c r="L110" s="53"/>
      <c r="M110" s="59"/>
      <c r="N110" s="53"/>
      <c r="O110" s="53"/>
      <c r="P110" s="53"/>
      <c r="Q110" s="59"/>
      <c r="R110" s="53"/>
      <c r="S110" s="53"/>
      <c r="T110" s="53"/>
      <c r="U110" s="59"/>
      <c r="V110" s="53"/>
      <c r="W110" s="53"/>
      <c r="X110" s="59"/>
      <c r="Y110" s="53"/>
      <c r="Z110" s="53"/>
      <c r="AA110" s="53"/>
      <c r="AB110" s="59"/>
      <c r="AC110" s="53"/>
      <c r="AD110" s="53"/>
      <c r="AE110" s="59"/>
      <c r="AF110" s="59"/>
      <c r="AG110" s="53"/>
      <c r="AH110" s="53"/>
      <c r="AI110" s="53"/>
      <c r="AJ110" s="59"/>
      <c r="AK110" s="53"/>
      <c r="AL110" s="75" t="s">
        <v>105</v>
      </c>
      <c r="AM110" s="98"/>
      <c r="AN110" s="98"/>
      <c r="AO110" s="98"/>
      <c r="AP110" s="98"/>
      <c r="AQ110" s="117">
        <f t="shared" si="19"/>
        <v>1</v>
      </c>
      <c r="AR110" s="50">
        <f t="shared" ref="AR110:AR116" si="21">34*1</f>
        <v>34</v>
      </c>
      <c r="AS110" s="118">
        <f t="shared" si="20"/>
        <v>0.0294117647058824</v>
      </c>
    </row>
    <row r="111" spans="1:45">
      <c r="A111" s="48"/>
      <c r="B111" s="49"/>
      <c r="C111" s="46" t="s">
        <v>99</v>
      </c>
      <c r="D111" s="58"/>
      <c r="E111" s="59"/>
      <c r="F111" s="53"/>
      <c r="G111" s="53"/>
      <c r="H111" s="98"/>
      <c r="I111" s="59"/>
      <c r="J111" s="53"/>
      <c r="K111" s="53"/>
      <c r="L111" s="53"/>
      <c r="M111" s="59"/>
      <c r="N111" s="53"/>
      <c r="O111" s="53"/>
      <c r="P111" s="53"/>
      <c r="Q111" s="59"/>
      <c r="R111" s="53"/>
      <c r="S111" s="53"/>
      <c r="T111" s="53"/>
      <c r="U111" s="59"/>
      <c r="V111" s="53"/>
      <c r="W111" s="53"/>
      <c r="X111" s="59"/>
      <c r="Y111" s="53"/>
      <c r="Z111" s="53"/>
      <c r="AA111" s="53"/>
      <c r="AB111" s="59"/>
      <c r="AC111" s="53"/>
      <c r="AD111" s="53"/>
      <c r="AE111" s="59"/>
      <c r="AF111" s="59"/>
      <c r="AG111" s="53"/>
      <c r="AH111" s="53"/>
      <c r="AI111" s="53"/>
      <c r="AJ111" s="59"/>
      <c r="AK111" s="53"/>
      <c r="AL111" s="75" t="s">
        <v>105</v>
      </c>
      <c r="AM111" s="98"/>
      <c r="AN111" s="98"/>
      <c r="AO111" s="98"/>
      <c r="AP111" s="98"/>
      <c r="AQ111" s="117">
        <f t="shared" si="19"/>
        <v>1</v>
      </c>
      <c r="AR111" s="50">
        <f t="shared" si="21"/>
        <v>34</v>
      </c>
      <c r="AS111" s="118">
        <f t="shared" si="20"/>
        <v>0.0294117647058824</v>
      </c>
    </row>
    <row r="112" spans="1:45">
      <c r="A112" s="48"/>
      <c r="B112" s="49"/>
      <c r="C112" s="46" t="s">
        <v>100</v>
      </c>
      <c r="D112" s="58"/>
      <c r="E112" s="59"/>
      <c r="F112" s="53"/>
      <c r="G112" s="53"/>
      <c r="H112" s="98"/>
      <c r="I112" s="59"/>
      <c r="J112" s="53"/>
      <c r="K112" s="53"/>
      <c r="L112" s="53"/>
      <c r="M112" s="59"/>
      <c r="N112" s="53"/>
      <c r="O112" s="53"/>
      <c r="P112" s="53"/>
      <c r="Q112" s="59"/>
      <c r="R112" s="53"/>
      <c r="S112" s="53"/>
      <c r="T112" s="53"/>
      <c r="U112" s="59"/>
      <c r="V112" s="53"/>
      <c r="W112" s="53"/>
      <c r="X112" s="59"/>
      <c r="Y112" s="53"/>
      <c r="Z112" s="53"/>
      <c r="AA112" s="53"/>
      <c r="AB112" s="59"/>
      <c r="AC112" s="53"/>
      <c r="AD112" s="53"/>
      <c r="AE112" s="59"/>
      <c r="AF112" s="59"/>
      <c r="AG112" s="53"/>
      <c r="AH112" s="53"/>
      <c r="AI112" s="53"/>
      <c r="AJ112" s="59"/>
      <c r="AK112" s="53"/>
      <c r="AL112" s="75" t="s">
        <v>105</v>
      </c>
      <c r="AM112" s="98"/>
      <c r="AN112" s="98"/>
      <c r="AO112" s="98"/>
      <c r="AP112" s="98"/>
      <c r="AQ112" s="117">
        <f t="shared" si="19"/>
        <v>1</v>
      </c>
      <c r="AR112" s="50">
        <f t="shared" si="21"/>
        <v>34</v>
      </c>
      <c r="AS112" s="118">
        <f t="shared" si="20"/>
        <v>0.0294117647058824</v>
      </c>
    </row>
    <row r="113" spans="1:45">
      <c r="A113" s="48"/>
      <c r="B113" s="49"/>
      <c r="C113" s="46" t="s">
        <v>101</v>
      </c>
      <c r="D113" s="58"/>
      <c r="E113" s="59"/>
      <c r="F113" s="53"/>
      <c r="G113" s="53"/>
      <c r="H113" s="98"/>
      <c r="I113" s="59"/>
      <c r="J113" s="53"/>
      <c r="K113" s="53"/>
      <c r="L113" s="53"/>
      <c r="M113" s="59"/>
      <c r="N113" s="53"/>
      <c r="O113" s="53"/>
      <c r="P113" s="53"/>
      <c r="Q113" s="59"/>
      <c r="R113" s="53"/>
      <c r="S113" s="53"/>
      <c r="T113" s="53"/>
      <c r="U113" s="59"/>
      <c r="V113" s="53"/>
      <c r="W113" s="53"/>
      <c r="X113" s="59"/>
      <c r="Y113" s="53"/>
      <c r="Z113" s="53"/>
      <c r="AA113" s="53"/>
      <c r="AB113" s="59"/>
      <c r="AC113" s="53"/>
      <c r="AD113" s="53"/>
      <c r="AE113" s="59"/>
      <c r="AF113" s="59"/>
      <c r="AG113" s="53"/>
      <c r="AH113" s="53"/>
      <c r="AI113" s="53"/>
      <c r="AJ113" s="59"/>
      <c r="AK113" s="53"/>
      <c r="AL113" s="75" t="s">
        <v>105</v>
      </c>
      <c r="AM113" s="98"/>
      <c r="AN113" s="98"/>
      <c r="AO113" s="98"/>
      <c r="AP113" s="98"/>
      <c r="AQ113" s="117">
        <f t="shared" si="19"/>
        <v>1</v>
      </c>
      <c r="AR113" s="50">
        <f t="shared" si="21"/>
        <v>34</v>
      </c>
      <c r="AS113" s="118">
        <f t="shared" si="20"/>
        <v>0.0294117647058824</v>
      </c>
    </row>
    <row r="114" spans="1:45">
      <c r="A114" s="48"/>
      <c r="B114" s="49"/>
      <c r="C114" s="46" t="s">
        <v>102</v>
      </c>
      <c r="D114" s="58"/>
      <c r="E114" s="59"/>
      <c r="F114" s="53"/>
      <c r="G114" s="53"/>
      <c r="H114" s="98"/>
      <c r="I114" s="59"/>
      <c r="J114" s="53"/>
      <c r="K114" s="53"/>
      <c r="L114" s="53"/>
      <c r="M114" s="59"/>
      <c r="N114" s="53"/>
      <c r="O114" s="53"/>
      <c r="P114" s="53"/>
      <c r="Q114" s="59"/>
      <c r="R114" s="53"/>
      <c r="S114" s="53"/>
      <c r="T114" s="53"/>
      <c r="U114" s="59"/>
      <c r="V114" s="53"/>
      <c r="W114" s="53"/>
      <c r="X114" s="59"/>
      <c r="Y114" s="53"/>
      <c r="Z114" s="53"/>
      <c r="AA114" s="53"/>
      <c r="AB114" s="59"/>
      <c r="AC114" s="53"/>
      <c r="AD114" s="53"/>
      <c r="AE114" s="59"/>
      <c r="AF114" s="59"/>
      <c r="AG114" s="53"/>
      <c r="AH114" s="53"/>
      <c r="AI114" s="53"/>
      <c r="AJ114" s="59"/>
      <c r="AK114" s="53"/>
      <c r="AL114" s="75" t="s">
        <v>105</v>
      </c>
      <c r="AM114" s="98"/>
      <c r="AN114" s="98"/>
      <c r="AO114" s="98"/>
      <c r="AP114" s="98"/>
      <c r="AQ114" s="117">
        <f t="shared" si="19"/>
        <v>1</v>
      </c>
      <c r="AR114" s="50">
        <f t="shared" si="21"/>
        <v>34</v>
      </c>
      <c r="AS114" s="118">
        <f t="shared" si="20"/>
        <v>0.0294117647058824</v>
      </c>
    </row>
    <row r="115" spans="1:45">
      <c r="A115" s="48"/>
      <c r="B115" s="49"/>
      <c r="C115" s="46" t="s">
        <v>103</v>
      </c>
      <c r="D115" s="58"/>
      <c r="E115" s="59"/>
      <c r="F115" s="53"/>
      <c r="G115" s="53"/>
      <c r="H115" s="98"/>
      <c r="I115" s="59"/>
      <c r="J115" s="53"/>
      <c r="K115" s="53"/>
      <c r="L115" s="53"/>
      <c r="M115" s="59"/>
      <c r="N115" s="53"/>
      <c r="O115" s="53"/>
      <c r="P115" s="53"/>
      <c r="Q115" s="59"/>
      <c r="R115" s="53"/>
      <c r="S115" s="53"/>
      <c r="T115" s="53"/>
      <c r="U115" s="59"/>
      <c r="V115" s="53"/>
      <c r="W115" s="53"/>
      <c r="X115" s="59"/>
      <c r="Y115" s="53"/>
      <c r="Z115" s="53"/>
      <c r="AA115" s="53"/>
      <c r="AB115" s="59"/>
      <c r="AC115" s="53"/>
      <c r="AD115" s="53"/>
      <c r="AE115" s="59"/>
      <c r="AF115" s="59"/>
      <c r="AG115" s="53"/>
      <c r="AH115" s="53"/>
      <c r="AI115" s="53"/>
      <c r="AJ115" s="59"/>
      <c r="AK115" s="53"/>
      <c r="AL115" s="75" t="s">
        <v>105</v>
      </c>
      <c r="AM115" s="98"/>
      <c r="AN115" s="98"/>
      <c r="AO115" s="98"/>
      <c r="AP115" s="98"/>
      <c r="AQ115" s="117">
        <f t="shared" si="19"/>
        <v>1</v>
      </c>
      <c r="AR115" s="50">
        <f t="shared" si="21"/>
        <v>34</v>
      </c>
      <c r="AS115" s="118">
        <f t="shared" si="20"/>
        <v>0.0294117647058824</v>
      </c>
    </row>
    <row r="116" spans="1:45">
      <c r="A116" s="48"/>
      <c r="B116" s="43"/>
      <c r="C116" s="46" t="s">
        <v>104</v>
      </c>
      <c r="D116" s="58"/>
      <c r="E116" s="59"/>
      <c r="F116" s="53"/>
      <c r="G116" s="98"/>
      <c r="H116" s="53"/>
      <c r="I116" s="59"/>
      <c r="J116" s="53"/>
      <c r="K116" s="53"/>
      <c r="L116" s="53"/>
      <c r="M116" s="59"/>
      <c r="N116" s="53"/>
      <c r="O116" s="53"/>
      <c r="P116" s="53"/>
      <c r="Q116" s="59"/>
      <c r="R116" s="53"/>
      <c r="S116" s="53"/>
      <c r="T116" s="53"/>
      <c r="U116" s="59"/>
      <c r="V116" s="53"/>
      <c r="W116" s="53"/>
      <c r="X116" s="59"/>
      <c r="Y116" s="53"/>
      <c r="Z116" s="53"/>
      <c r="AA116" s="53"/>
      <c r="AB116" s="59"/>
      <c r="AC116" s="53"/>
      <c r="AD116" s="53"/>
      <c r="AE116" s="59"/>
      <c r="AF116" s="59"/>
      <c r="AG116" s="53"/>
      <c r="AH116" s="53"/>
      <c r="AI116" s="53"/>
      <c r="AJ116" s="59"/>
      <c r="AK116" s="53"/>
      <c r="AL116" s="75" t="s">
        <v>105</v>
      </c>
      <c r="AM116" s="98"/>
      <c r="AN116" s="98"/>
      <c r="AO116" s="98"/>
      <c r="AP116" s="98"/>
      <c r="AQ116" s="117">
        <f t="shared" si="19"/>
        <v>1</v>
      </c>
      <c r="AR116" s="50">
        <f t="shared" si="21"/>
        <v>34</v>
      </c>
      <c r="AS116" s="118">
        <f t="shared" si="20"/>
        <v>0.0294117647058824</v>
      </c>
    </row>
    <row r="117" spans="1:45">
      <c r="A117" s="48"/>
      <c r="B117" s="40" t="s">
        <v>88</v>
      </c>
      <c r="C117" s="46" t="s">
        <v>91</v>
      </c>
      <c r="D117" s="58"/>
      <c r="E117" s="59"/>
      <c r="F117" s="53"/>
      <c r="G117" s="53"/>
      <c r="H117" s="98"/>
      <c r="I117" s="53"/>
      <c r="J117" s="53"/>
      <c r="K117" s="53"/>
      <c r="L117" s="53"/>
      <c r="M117" s="59"/>
      <c r="N117" s="53"/>
      <c r="O117" s="53"/>
      <c r="P117" s="53"/>
      <c r="Q117" s="59"/>
      <c r="R117" s="53"/>
      <c r="S117" s="53"/>
      <c r="T117" s="53"/>
      <c r="U117" s="59"/>
      <c r="V117" s="53"/>
      <c r="W117" s="53"/>
      <c r="X117" s="59"/>
      <c r="Y117" s="53"/>
      <c r="Z117" s="53"/>
      <c r="AA117" s="53"/>
      <c r="AB117" s="98"/>
      <c r="AC117" s="98"/>
      <c r="AD117" s="98"/>
      <c r="AE117" s="59"/>
      <c r="AF117" s="59"/>
      <c r="AG117" s="53"/>
      <c r="AH117" s="53"/>
      <c r="AI117" s="53"/>
      <c r="AJ117" s="59"/>
      <c r="AK117" s="53"/>
      <c r="AL117" s="53"/>
      <c r="AM117" s="98"/>
      <c r="AN117" s="98"/>
      <c r="AO117" s="98"/>
      <c r="AP117" s="98"/>
      <c r="AQ117" s="117">
        <f t="shared" si="19"/>
        <v>0</v>
      </c>
      <c r="AR117" s="50">
        <f>34*2</f>
        <v>68</v>
      </c>
      <c r="AS117" s="118">
        <f t="shared" si="20"/>
        <v>0</v>
      </c>
    </row>
    <row r="118" spans="1:45">
      <c r="A118" s="48"/>
      <c r="B118" s="40"/>
      <c r="C118" s="46" t="s">
        <v>96</v>
      </c>
      <c r="D118" s="58"/>
      <c r="E118" s="59"/>
      <c r="F118" s="53"/>
      <c r="G118" s="53"/>
      <c r="H118" s="98"/>
      <c r="I118" s="53"/>
      <c r="J118" s="53"/>
      <c r="K118" s="53"/>
      <c r="L118" s="53"/>
      <c r="M118" s="59"/>
      <c r="N118" s="53"/>
      <c r="O118" s="53"/>
      <c r="P118" s="53"/>
      <c r="Q118" s="59"/>
      <c r="R118" s="53"/>
      <c r="S118" s="53"/>
      <c r="T118" s="53"/>
      <c r="U118" s="59"/>
      <c r="V118" s="53"/>
      <c r="W118" s="53"/>
      <c r="X118" s="59"/>
      <c r="Y118" s="53"/>
      <c r="Z118" s="53"/>
      <c r="AA118" s="53"/>
      <c r="AB118" s="98"/>
      <c r="AC118" s="98"/>
      <c r="AD118" s="98"/>
      <c r="AE118" s="59"/>
      <c r="AF118" s="59"/>
      <c r="AG118" s="53"/>
      <c r="AH118" s="53"/>
      <c r="AI118" s="53"/>
      <c r="AJ118" s="59"/>
      <c r="AK118" s="53"/>
      <c r="AL118" s="53"/>
      <c r="AM118" s="98"/>
      <c r="AN118" s="98"/>
      <c r="AO118" s="98"/>
      <c r="AP118" s="98"/>
      <c r="AQ118" s="117">
        <f t="shared" si="19"/>
        <v>0</v>
      </c>
      <c r="AR118" s="50">
        <f t="shared" ref="AR118:AR123" si="22">34*2</f>
        <v>68</v>
      </c>
      <c r="AS118" s="118">
        <f t="shared" si="20"/>
        <v>0</v>
      </c>
    </row>
    <row r="119" spans="1:45">
      <c r="A119" s="48"/>
      <c r="B119" s="40"/>
      <c r="C119" s="46" t="s">
        <v>98</v>
      </c>
      <c r="D119" s="58"/>
      <c r="E119" s="59"/>
      <c r="F119" s="53"/>
      <c r="G119" s="53"/>
      <c r="H119" s="98"/>
      <c r="I119" s="53"/>
      <c r="J119" s="53"/>
      <c r="K119" s="53"/>
      <c r="L119" s="53"/>
      <c r="M119" s="59"/>
      <c r="N119" s="53"/>
      <c r="O119" s="53"/>
      <c r="P119" s="53"/>
      <c r="Q119" s="59"/>
      <c r="R119" s="53"/>
      <c r="S119" s="53"/>
      <c r="T119" s="53"/>
      <c r="U119" s="59"/>
      <c r="V119" s="53"/>
      <c r="W119" s="53"/>
      <c r="X119" s="59"/>
      <c r="Y119" s="53"/>
      <c r="Z119" s="53"/>
      <c r="AA119" s="53"/>
      <c r="AB119" s="98"/>
      <c r="AC119" s="98"/>
      <c r="AD119" s="98"/>
      <c r="AE119" s="59"/>
      <c r="AF119" s="59"/>
      <c r="AG119" s="53"/>
      <c r="AH119" s="53"/>
      <c r="AI119" s="53"/>
      <c r="AJ119" s="59"/>
      <c r="AK119" s="53"/>
      <c r="AL119" s="53"/>
      <c r="AM119" s="98"/>
      <c r="AN119" s="98"/>
      <c r="AO119" s="98"/>
      <c r="AP119" s="98"/>
      <c r="AQ119" s="117">
        <f t="shared" si="19"/>
        <v>0</v>
      </c>
      <c r="AR119" s="50">
        <f t="shared" si="22"/>
        <v>68</v>
      </c>
      <c r="AS119" s="118">
        <f t="shared" si="20"/>
        <v>0</v>
      </c>
    </row>
    <row r="120" spans="1:45">
      <c r="A120" s="48"/>
      <c r="B120" s="40"/>
      <c r="C120" s="46" t="s">
        <v>99</v>
      </c>
      <c r="D120" s="58"/>
      <c r="E120" s="59"/>
      <c r="F120" s="53"/>
      <c r="G120" s="53"/>
      <c r="H120" s="98"/>
      <c r="I120" s="53"/>
      <c r="J120" s="53"/>
      <c r="K120" s="53"/>
      <c r="L120" s="53"/>
      <c r="M120" s="59"/>
      <c r="N120" s="53"/>
      <c r="O120" s="53"/>
      <c r="P120" s="53"/>
      <c r="Q120" s="59"/>
      <c r="R120" s="53"/>
      <c r="S120" s="53"/>
      <c r="T120" s="53"/>
      <c r="U120" s="59"/>
      <c r="V120" s="53"/>
      <c r="W120" s="53"/>
      <c r="X120" s="59"/>
      <c r="Y120" s="53"/>
      <c r="Z120" s="53"/>
      <c r="AA120" s="53"/>
      <c r="AB120" s="98"/>
      <c r="AC120" s="98"/>
      <c r="AD120" s="98"/>
      <c r="AE120" s="59"/>
      <c r="AF120" s="59"/>
      <c r="AG120" s="53"/>
      <c r="AH120" s="53"/>
      <c r="AI120" s="53"/>
      <c r="AJ120" s="59"/>
      <c r="AK120" s="53"/>
      <c r="AL120" s="53"/>
      <c r="AM120" s="98"/>
      <c r="AN120" s="98"/>
      <c r="AO120" s="98"/>
      <c r="AP120" s="98"/>
      <c r="AQ120" s="117">
        <f t="shared" si="19"/>
        <v>0</v>
      </c>
      <c r="AR120" s="50">
        <f t="shared" si="22"/>
        <v>68</v>
      </c>
      <c r="AS120" s="118">
        <f t="shared" si="20"/>
        <v>0</v>
      </c>
    </row>
    <row r="121" spans="1:45">
      <c r="A121" s="48"/>
      <c r="B121" s="40"/>
      <c r="C121" s="46" t="s">
        <v>100</v>
      </c>
      <c r="D121" s="58"/>
      <c r="E121" s="59"/>
      <c r="F121" s="53"/>
      <c r="G121" s="53"/>
      <c r="H121" s="98"/>
      <c r="I121" s="53"/>
      <c r="J121" s="53"/>
      <c r="K121" s="53"/>
      <c r="L121" s="53"/>
      <c r="M121" s="59"/>
      <c r="N121" s="53"/>
      <c r="O121" s="53"/>
      <c r="P121" s="53"/>
      <c r="Q121" s="59"/>
      <c r="R121" s="53"/>
      <c r="S121" s="53"/>
      <c r="T121" s="53"/>
      <c r="U121" s="59"/>
      <c r="V121" s="53"/>
      <c r="W121" s="53"/>
      <c r="X121" s="59"/>
      <c r="Y121" s="53"/>
      <c r="Z121" s="53"/>
      <c r="AA121" s="53"/>
      <c r="AB121" s="98"/>
      <c r="AC121" s="98"/>
      <c r="AD121" s="98"/>
      <c r="AE121" s="59"/>
      <c r="AF121" s="59"/>
      <c r="AG121" s="53"/>
      <c r="AH121" s="53"/>
      <c r="AI121" s="53"/>
      <c r="AJ121" s="59"/>
      <c r="AK121" s="53"/>
      <c r="AL121" s="53"/>
      <c r="AM121" s="98"/>
      <c r="AN121" s="98"/>
      <c r="AO121" s="98"/>
      <c r="AP121" s="98"/>
      <c r="AQ121" s="117">
        <f t="shared" si="19"/>
        <v>0</v>
      </c>
      <c r="AR121" s="50">
        <f t="shared" si="22"/>
        <v>68</v>
      </c>
      <c r="AS121" s="118">
        <f t="shared" si="20"/>
        <v>0</v>
      </c>
    </row>
    <row r="122" spans="1:45">
      <c r="A122" s="48"/>
      <c r="B122" s="40"/>
      <c r="C122" s="46" t="s">
        <v>101</v>
      </c>
      <c r="D122" s="58"/>
      <c r="E122" s="59"/>
      <c r="F122" s="53"/>
      <c r="G122" s="53"/>
      <c r="H122" s="98"/>
      <c r="I122" s="53"/>
      <c r="J122" s="53"/>
      <c r="K122" s="53"/>
      <c r="L122" s="53"/>
      <c r="M122" s="59"/>
      <c r="N122" s="53"/>
      <c r="O122" s="53"/>
      <c r="P122" s="53"/>
      <c r="Q122" s="59"/>
      <c r="R122" s="53"/>
      <c r="S122" s="53"/>
      <c r="T122" s="53"/>
      <c r="U122" s="59"/>
      <c r="V122" s="53"/>
      <c r="W122" s="53"/>
      <c r="X122" s="59"/>
      <c r="Y122" s="53"/>
      <c r="Z122" s="53"/>
      <c r="AA122" s="53"/>
      <c r="AB122" s="98"/>
      <c r="AC122" s="98"/>
      <c r="AD122" s="98"/>
      <c r="AE122" s="59"/>
      <c r="AF122" s="59"/>
      <c r="AG122" s="53"/>
      <c r="AH122" s="53"/>
      <c r="AI122" s="53"/>
      <c r="AJ122" s="59"/>
      <c r="AK122" s="53"/>
      <c r="AL122" s="53"/>
      <c r="AM122" s="98"/>
      <c r="AN122" s="98"/>
      <c r="AO122" s="98"/>
      <c r="AP122" s="98"/>
      <c r="AQ122" s="117">
        <f t="shared" si="19"/>
        <v>0</v>
      </c>
      <c r="AR122" s="50">
        <f t="shared" si="22"/>
        <v>68</v>
      </c>
      <c r="AS122" s="118">
        <f t="shared" si="20"/>
        <v>0</v>
      </c>
    </row>
    <row r="123" spans="1:45">
      <c r="A123" s="48"/>
      <c r="B123" s="40"/>
      <c r="C123" s="46" t="s">
        <v>102</v>
      </c>
      <c r="D123" s="58"/>
      <c r="E123" s="59"/>
      <c r="F123" s="53"/>
      <c r="G123" s="53"/>
      <c r="H123" s="98"/>
      <c r="I123" s="53"/>
      <c r="J123" s="53"/>
      <c r="K123" s="53"/>
      <c r="L123" s="53"/>
      <c r="M123" s="59"/>
      <c r="N123" s="53"/>
      <c r="O123" s="53"/>
      <c r="P123" s="53"/>
      <c r="Q123" s="59"/>
      <c r="R123" s="53"/>
      <c r="S123" s="53"/>
      <c r="T123" s="53"/>
      <c r="U123" s="59"/>
      <c r="V123" s="53"/>
      <c r="W123" s="53"/>
      <c r="X123" s="59"/>
      <c r="Y123" s="53"/>
      <c r="Z123" s="53"/>
      <c r="AA123" s="53"/>
      <c r="AB123" s="98"/>
      <c r="AC123" s="98"/>
      <c r="AD123" s="98"/>
      <c r="AE123" s="59"/>
      <c r="AF123" s="59"/>
      <c r="AG123" s="53"/>
      <c r="AH123" s="53"/>
      <c r="AI123" s="53"/>
      <c r="AJ123" s="59"/>
      <c r="AK123" s="53"/>
      <c r="AL123" s="53"/>
      <c r="AM123" s="98"/>
      <c r="AN123" s="98"/>
      <c r="AO123" s="98"/>
      <c r="AP123" s="98"/>
      <c r="AQ123" s="117">
        <f t="shared" si="19"/>
        <v>0</v>
      </c>
      <c r="AR123" s="50">
        <f t="shared" si="22"/>
        <v>68</v>
      </c>
      <c r="AS123" s="118">
        <f t="shared" si="20"/>
        <v>0</v>
      </c>
    </row>
    <row r="124" ht="12.75" customHeight="1" spans="1:45">
      <c r="A124" s="48"/>
      <c r="B124" s="40"/>
      <c r="C124" s="46" t="s">
        <v>103</v>
      </c>
      <c r="D124" s="58"/>
      <c r="E124" s="59"/>
      <c r="F124" s="53"/>
      <c r="G124" s="53"/>
      <c r="H124" s="53"/>
      <c r="I124" s="59"/>
      <c r="J124" s="53"/>
      <c r="K124" s="53"/>
      <c r="L124" s="53"/>
      <c r="M124" s="59"/>
      <c r="N124" s="53"/>
      <c r="O124" s="53"/>
      <c r="P124" s="53"/>
      <c r="Q124" s="59"/>
      <c r="R124" s="53"/>
      <c r="S124" s="53"/>
      <c r="T124" s="53"/>
      <c r="U124" s="59"/>
      <c r="V124" s="53"/>
      <c r="W124" s="53"/>
      <c r="X124" s="59"/>
      <c r="Y124" s="53"/>
      <c r="Z124" s="53"/>
      <c r="AA124" s="53"/>
      <c r="AB124" s="53"/>
      <c r="AC124" s="53"/>
      <c r="AD124" s="59"/>
      <c r="AE124" s="59"/>
      <c r="AF124" s="59"/>
      <c r="AG124" s="59"/>
      <c r="AH124" s="98"/>
      <c r="AI124" s="98"/>
      <c r="AJ124" s="98"/>
      <c r="AK124" s="53"/>
      <c r="AL124" s="53"/>
      <c r="AM124" s="98"/>
      <c r="AN124" s="98"/>
      <c r="AO124" s="98"/>
      <c r="AP124" s="98"/>
      <c r="AQ124" s="117">
        <f t="shared" si="19"/>
        <v>0</v>
      </c>
      <c r="AR124" s="50">
        <f t="shared" ref="AR124:AR125" si="23">34*2</f>
        <v>68</v>
      </c>
      <c r="AS124" s="118">
        <f t="shared" si="20"/>
        <v>0</v>
      </c>
    </row>
    <row r="125" spans="1:45">
      <c r="A125" s="48"/>
      <c r="B125" s="40"/>
      <c r="C125" s="46" t="s">
        <v>104</v>
      </c>
      <c r="D125" s="58"/>
      <c r="E125" s="59"/>
      <c r="F125" s="53"/>
      <c r="G125" s="53"/>
      <c r="H125" s="53"/>
      <c r="I125" s="59"/>
      <c r="J125" s="53"/>
      <c r="K125" s="53"/>
      <c r="L125" s="53"/>
      <c r="M125" s="59"/>
      <c r="N125" s="53"/>
      <c r="O125" s="53"/>
      <c r="P125" s="53"/>
      <c r="Q125" s="59"/>
      <c r="R125" s="53"/>
      <c r="S125" s="53"/>
      <c r="T125" s="53"/>
      <c r="U125" s="59"/>
      <c r="V125" s="53"/>
      <c r="W125" s="53"/>
      <c r="X125" s="59"/>
      <c r="Y125" s="53"/>
      <c r="Z125" s="53"/>
      <c r="AA125" s="53"/>
      <c r="AB125" s="53"/>
      <c r="AC125" s="53"/>
      <c r="AD125" s="59"/>
      <c r="AE125" s="59"/>
      <c r="AF125" s="59"/>
      <c r="AG125" s="59"/>
      <c r="AH125" s="98"/>
      <c r="AI125" s="98"/>
      <c r="AJ125" s="98"/>
      <c r="AK125" s="53"/>
      <c r="AL125" s="53"/>
      <c r="AM125" s="98"/>
      <c r="AN125" s="98"/>
      <c r="AO125" s="98"/>
      <c r="AP125" s="98"/>
      <c r="AQ125" s="117">
        <f t="shared" si="19"/>
        <v>0</v>
      </c>
      <c r="AR125" s="50">
        <f t="shared" si="23"/>
        <v>68</v>
      </c>
      <c r="AS125" s="118">
        <f t="shared" si="20"/>
        <v>0</v>
      </c>
    </row>
    <row r="126" s="4" customFormat="1" ht="27" customHeight="1" spans="1:45">
      <c r="A126" s="107"/>
      <c r="B126" s="127"/>
      <c r="C126" s="127"/>
      <c r="D126" s="127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107"/>
      <c r="AN126" s="107"/>
      <c r="AO126" s="107"/>
      <c r="AP126" s="107"/>
      <c r="AQ126" s="107"/>
      <c r="AR126" s="107"/>
      <c r="AS126" s="107"/>
    </row>
    <row r="127" s="4" customFormat="1" ht="114" customHeight="1" spans="1:45">
      <c r="A127" s="128" t="s">
        <v>108</v>
      </c>
      <c r="B127" s="128"/>
      <c r="C127" s="128"/>
      <c r="D127" s="128"/>
      <c r="E127" s="56" t="s">
        <v>55</v>
      </c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119"/>
      <c r="AQ127" s="115" t="s">
        <v>56</v>
      </c>
      <c r="AR127" s="115" t="s">
        <v>57</v>
      </c>
      <c r="AS127" s="116" t="s">
        <v>58</v>
      </c>
    </row>
    <row r="128" s="2" customFormat="1" ht="12.75" spans="1:45">
      <c r="A128" s="36" t="s">
        <v>59</v>
      </c>
      <c r="B128" s="37"/>
      <c r="C128" s="38" t="s">
        <v>60</v>
      </c>
      <c r="D128" s="39" t="s">
        <v>61</v>
      </c>
      <c r="E128" s="40" t="s">
        <v>62</v>
      </c>
      <c r="F128" s="40"/>
      <c r="G128" s="40"/>
      <c r="H128" s="40"/>
      <c r="I128" s="40" t="s">
        <v>63</v>
      </c>
      <c r="J128" s="40"/>
      <c r="K128" s="40"/>
      <c r="L128" s="40"/>
      <c r="M128" s="40" t="s">
        <v>64</v>
      </c>
      <c r="N128" s="40"/>
      <c r="O128" s="40"/>
      <c r="P128" s="40"/>
      <c r="Q128" s="40" t="s">
        <v>65</v>
      </c>
      <c r="R128" s="40"/>
      <c r="S128" s="40"/>
      <c r="T128" s="40"/>
      <c r="U128" s="40" t="s">
        <v>66</v>
      </c>
      <c r="V128" s="40"/>
      <c r="W128" s="40"/>
      <c r="X128" s="40" t="s">
        <v>67</v>
      </c>
      <c r="Y128" s="40"/>
      <c r="Z128" s="40"/>
      <c r="AA128" s="40"/>
      <c r="AB128" s="40" t="s">
        <v>68</v>
      </c>
      <c r="AC128" s="40"/>
      <c r="AD128" s="40"/>
      <c r="AE128" s="40" t="s">
        <v>69</v>
      </c>
      <c r="AF128" s="40"/>
      <c r="AG128" s="40"/>
      <c r="AH128" s="40"/>
      <c r="AI128" s="40"/>
      <c r="AJ128" s="40" t="s">
        <v>70</v>
      </c>
      <c r="AK128" s="40"/>
      <c r="AL128" s="40"/>
      <c r="AM128" s="40" t="s">
        <v>71</v>
      </c>
      <c r="AN128" s="40"/>
      <c r="AO128" s="40"/>
      <c r="AP128" s="40"/>
      <c r="AQ128" s="115"/>
      <c r="AR128" s="115"/>
      <c r="AS128" s="116"/>
    </row>
    <row r="129" s="2" customFormat="1" ht="16.5" customHeight="1" spans="1:45">
      <c r="A129" s="41"/>
      <c r="B129" s="42"/>
      <c r="C129" s="43"/>
      <c r="D129" s="39" t="s">
        <v>72</v>
      </c>
      <c r="E129" s="44">
        <v>1</v>
      </c>
      <c r="F129" s="44">
        <v>2</v>
      </c>
      <c r="G129" s="44">
        <v>3</v>
      </c>
      <c r="H129" s="44">
        <v>4</v>
      </c>
      <c r="I129" s="44">
        <v>5</v>
      </c>
      <c r="J129" s="44">
        <v>6</v>
      </c>
      <c r="K129" s="44">
        <v>7</v>
      </c>
      <c r="L129" s="44">
        <v>8</v>
      </c>
      <c r="M129" s="44">
        <v>9</v>
      </c>
      <c r="N129" s="44">
        <v>10</v>
      </c>
      <c r="O129" s="44">
        <v>11</v>
      </c>
      <c r="P129" s="44">
        <v>12</v>
      </c>
      <c r="Q129" s="44">
        <v>13</v>
      </c>
      <c r="R129" s="44">
        <v>14</v>
      </c>
      <c r="S129" s="44">
        <v>15</v>
      </c>
      <c r="T129" s="44">
        <v>16</v>
      </c>
      <c r="U129" s="44">
        <v>17</v>
      </c>
      <c r="V129" s="44">
        <v>18</v>
      </c>
      <c r="W129" s="44">
        <v>19</v>
      </c>
      <c r="X129" s="44">
        <v>20</v>
      </c>
      <c r="Y129" s="44">
        <v>21</v>
      </c>
      <c r="Z129" s="44">
        <v>22</v>
      </c>
      <c r="AA129" s="44">
        <v>23</v>
      </c>
      <c r="AB129" s="44">
        <v>24</v>
      </c>
      <c r="AC129" s="44">
        <v>25</v>
      </c>
      <c r="AD129" s="44">
        <v>26</v>
      </c>
      <c r="AE129" s="44">
        <v>27</v>
      </c>
      <c r="AF129" s="44">
        <v>28</v>
      </c>
      <c r="AG129" s="44">
        <v>29</v>
      </c>
      <c r="AH129" s="44">
        <v>30</v>
      </c>
      <c r="AI129" s="44">
        <v>31</v>
      </c>
      <c r="AJ129" s="44">
        <v>32</v>
      </c>
      <c r="AK129" s="44">
        <v>33</v>
      </c>
      <c r="AL129" s="44">
        <v>34</v>
      </c>
      <c r="AM129" s="44">
        <v>35</v>
      </c>
      <c r="AN129" s="44">
        <v>36</v>
      </c>
      <c r="AO129" s="44">
        <v>37</v>
      </c>
      <c r="AP129" s="44">
        <v>38</v>
      </c>
      <c r="AQ129" s="115"/>
      <c r="AR129" s="115"/>
      <c r="AS129" s="116"/>
    </row>
    <row r="130" s="3" customFormat="1" ht="11.25" customHeight="1" spans="1:45">
      <c r="A130" s="45" t="s">
        <v>90</v>
      </c>
      <c r="B130" s="38" t="s">
        <v>74</v>
      </c>
      <c r="C130" s="46" t="s">
        <v>109</v>
      </c>
      <c r="D130" s="58"/>
      <c r="E130" s="59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129" t="s">
        <v>94</v>
      </c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129" t="s">
        <v>94</v>
      </c>
      <c r="AM130" s="98"/>
      <c r="AN130" s="98"/>
      <c r="AO130" s="98"/>
      <c r="AP130" s="98"/>
      <c r="AQ130" s="117">
        <f>COUNTA(E130:AP130)</f>
        <v>2</v>
      </c>
      <c r="AR130" s="50">
        <f>34*5</f>
        <v>170</v>
      </c>
      <c r="AS130" s="118">
        <f t="shared" ref="AS130:AS142" si="24">AQ130/AR130</f>
        <v>0.0117647058823529</v>
      </c>
    </row>
    <row r="131" s="3" customFormat="1" customHeight="1" spans="1:45">
      <c r="A131" s="48"/>
      <c r="B131" s="49"/>
      <c r="C131" s="46" t="s">
        <v>110</v>
      </c>
      <c r="D131" s="58"/>
      <c r="E131" s="59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129" t="s">
        <v>94</v>
      </c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129" t="s">
        <v>94</v>
      </c>
      <c r="AM131" s="98"/>
      <c r="AN131" s="98"/>
      <c r="AO131" s="98"/>
      <c r="AP131" s="98"/>
      <c r="AQ131" s="117">
        <f>COUNTA(E131:AP131)</f>
        <v>2</v>
      </c>
      <c r="AR131" s="50">
        <f>34*5</f>
        <v>170</v>
      </c>
      <c r="AS131" s="118">
        <f t="shared" si="24"/>
        <v>0.0117647058823529</v>
      </c>
    </row>
    <row r="132" s="3" customFormat="1" customHeight="1" spans="1:45">
      <c r="A132" s="48"/>
      <c r="B132" s="49"/>
      <c r="C132" s="46" t="s">
        <v>111</v>
      </c>
      <c r="D132" s="58"/>
      <c r="E132" s="59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129" t="s">
        <v>94</v>
      </c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129" t="s">
        <v>94</v>
      </c>
      <c r="AM132" s="98"/>
      <c r="AN132" s="98"/>
      <c r="AO132" s="98"/>
      <c r="AP132" s="98"/>
      <c r="AQ132" s="117">
        <f>COUNTA(E131:AP131)</f>
        <v>2</v>
      </c>
      <c r="AR132" s="50">
        <f t="shared" ref="AR132:AR138" si="25">34*5</f>
        <v>170</v>
      </c>
      <c r="AS132" s="118">
        <f t="shared" si="24"/>
        <v>0.0117647058823529</v>
      </c>
    </row>
    <row r="133" s="3" customFormat="1" customHeight="1" spans="1:45">
      <c r="A133" s="48"/>
      <c r="B133" s="49"/>
      <c r="C133" s="46" t="s">
        <v>112</v>
      </c>
      <c r="D133" s="58"/>
      <c r="E133" s="59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129" t="s">
        <v>94</v>
      </c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129" t="s">
        <v>94</v>
      </c>
      <c r="AM133" s="98"/>
      <c r="AN133" s="98"/>
      <c r="AO133" s="98"/>
      <c r="AP133" s="98"/>
      <c r="AQ133" s="117">
        <f t="shared" ref="AQ133:AQ140" si="26">COUNTA(E133:AP133)</f>
        <v>2</v>
      </c>
      <c r="AR133" s="50">
        <f t="shared" si="25"/>
        <v>170</v>
      </c>
      <c r="AS133" s="118">
        <f t="shared" si="24"/>
        <v>0.0117647058823529</v>
      </c>
    </row>
    <row r="134" s="3" customFormat="1" customHeight="1" spans="1:45">
      <c r="A134" s="48"/>
      <c r="B134" s="49"/>
      <c r="C134" s="46" t="s">
        <v>113</v>
      </c>
      <c r="D134" s="58"/>
      <c r="E134" s="59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129" t="s">
        <v>94</v>
      </c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129" t="s">
        <v>94</v>
      </c>
      <c r="AM134" s="98"/>
      <c r="AN134" s="98"/>
      <c r="AO134" s="98"/>
      <c r="AP134" s="98"/>
      <c r="AQ134" s="117">
        <f t="shared" si="26"/>
        <v>2</v>
      </c>
      <c r="AR134" s="50">
        <f t="shared" si="25"/>
        <v>170</v>
      </c>
      <c r="AS134" s="118">
        <f t="shared" si="24"/>
        <v>0.0117647058823529</v>
      </c>
    </row>
    <row r="135" s="3" customFormat="1" customHeight="1" spans="1:45">
      <c r="A135" s="48"/>
      <c r="B135" s="49"/>
      <c r="C135" s="46" t="s">
        <v>114</v>
      </c>
      <c r="D135" s="58"/>
      <c r="E135" s="59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129" t="s">
        <v>94</v>
      </c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129" t="s">
        <v>94</v>
      </c>
      <c r="AM135" s="98"/>
      <c r="AN135" s="98"/>
      <c r="AO135" s="98"/>
      <c r="AP135" s="98"/>
      <c r="AQ135" s="117">
        <f t="shared" si="26"/>
        <v>2</v>
      </c>
      <c r="AR135" s="50">
        <f t="shared" si="25"/>
        <v>170</v>
      </c>
      <c r="AS135" s="118">
        <f t="shared" si="24"/>
        <v>0.0117647058823529</v>
      </c>
    </row>
    <row r="136" s="3" customFormat="1" customHeight="1" spans="1:45">
      <c r="A136" s="48"/>
      <c r="B136" s="49"/>
      <c r="C136" s="46" t="s">
        <v>115</v>
      </c>
      <c r="D136" s="58"/>
      <c r="E136" s="59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129" t="s">
        <v>94</v>
      </c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129" t="s">
        <v>94</v>
      </c>
      <c r="AM136" s="98"/>
      <c r="AN136" s="98"/>
      <c r="AO136" s="98"/>
      <c r="AP136" s="98"/>
      <c r="AQ136" s="117">
        <f t="shared" si="26"/>
        <v>2</v>
      </c>
      <c r="AR136" s="50">
        <f t="shared" si="25"/>
        <v>170</v>
      </c>
      <c r="AS136" s="118">
        <f t="shared" si="24"/>
        <v>0.0117647058823529</v>
      </c>
    </row>
    <row r="137" s="3" customFormat="1" customHeight="1" spans="1:45">
      <c r="A137" s="48"/>
      <c r="B137" s="49"/>
      <c r="C137" s="46" t="s">
        <v>116</v>
      </c>
      <c r="D137" s="58"/>
      <c r="E137" s="59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129" t="s">
        <v>94</v>
      </c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129" t="s">
        <v>94</v>
      </c>
      <c r="AM137" s="98"/>
      <c r="AN137" s="98"/>
      <c r="AO137" s="98"/>
      <c r="AP137" s="98"/>
      <c r="AQ137" s="117">
        <f t="shared" si="26"/>
        <v>2</v>
      </c>
      <c r="AR137" s="50">
        <f t="shared" si="25"/>
        <v>170</v>
      </c>
      <c r="AS137" s="118">
        <f t="shared" si="24"/>
        <v>0.0117647058823529</v>
      </c>
    </row>
    <row r="138" s="3" customFormat="1" ht="12.75" customHeight="1" spans="1:45">
      <c r="A138" s="48"/>
      <c r="B138" s="43"/>
      <c r="C138" s="46" t="s">
        <v>117</v>
      </c>
      <c r="D138" s="58"/>
      <c r="E138" s="59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129" t="s">
        <v>94</v>
      </c>
      <c r="R138" s="53"/>
      <c r="S138" s="53"/>
      <c r="T138" s="59"/>
      <c r="U138" s="59"/>
      <c r="V138" s="53"/>
      <c r="W138" s="53"/>
      <c r="X138" s="59"/>
      <c r="Y138" s="53"/>
      <c r="Z138" s="53"/>
      <c r="AA138" s="53"/>
      <c r="AB138" s="59"/>
      <c r="AC138" s="53"/>
      <c r="AD138" s="53"/>
      <c r="AE138" s="59"/>
      <c r="AF138" s="59"/>
      <c r="AG138" s="53"/>
      <c r="AH138" s="53"/>
      <c r="AI138" s="53"/>
      <c r="AJ138" s="59"/>
      <c r="AK138" s="53"/>
      <c r="AL138" s="129" t="s">
        <v>94</v>
      </c>
      <c r="AM138" s="98"/>
      <c r="AN138" s="98"/>
      <c r="AO138" s="98"/>
      <c r="AP138" s="98"/>
      <c r="AQ138" s="117">
        <f t="shared" si="26"/>
        <v>2</v>
      </c>
      <c r="AR138" s="50">
        <f t="shared" si="25"/>
        <v>170</v>
      </c>
      <c r="AS138" s="118">
        <f t="shared" si="24"/>
        <v>0.0117647058823529</v>
      </c>
    </row>
    <row r="139" s="3" customFormat="1" customHeight="1" spans="1:45">
      <c r="A139" s="48"/>
      <c r="B139" s="38" t="s">
        <v>82</v>
      </c>
      <c r="C139" s="46" t="s">
        <v>109</v>
      </c>
      <c r="D139" s="58"/>
      <c r="E139" s="59"/>
      <c r="F139" s="129" t="s">
        <v>94</v>
      </c>
      <c r="G139" s="98"/>
      <c r="H139" s="98"/>
      <c r="I139" s="98"/>
      <c r="J139" s="3"/>
      <c r="K139" s="129" t="s">
        <v>94</v>
      </c>
      <c r="L139" s="98"/>
      <c r="M139" s="98"/>
      <c r="N139" s="98"/>
      <c r="O139" s="98"/>
      <c r="P139" s="98"/>
      <c r="Q139" s="59"/>
      <c r="R139" s="53"/>
      <c r="S139" s="129" t="s">
        <v>94</v>
      </c>
      <c r="T139" s="47"/>
      <c r="U139" s="59"/>
      <c r="V139" s="129" t="s">
        <v>94</v>
      </c>
      <c r="W139" s="53"/>
      <c r="X139" s="59"/>
      <c r="Y139" s="53"/>
      <c r="Z139" s="129" t="s">
        <v>94</v>
      </c>
      <c r="AA139" s="53"/>
      <c r="AB139" s="59"/>
      <c r="AC139" s="53"/>
      <c r="AD139" s="53"/>
      <c r="AE139" s="59"/>
      <c r="AF139" s="59"/>
      <c r="AG139" s="53"/>
      <c r="AH139" s="53"/>
      <c r="AI139" s="129" t="s">
        <v>94</v>
      </c>
      <c r="AJ139" s="59"/>
      <c r="AK139" s="53"/>
      <c r="AL139" s="129" t="s">
        <v>94</v>
      </c>
      <c r="AM139" s="98"/>
      <c r="AN139" s="98"/>
      <c r="AO139" s="98"/>
      <c r="AP139" s="98"/>
      <c r="AQ139" s="117">
        <f t="shared" si="26"/>
        <v>7</v>
      </c>
      <c r="AR139" s="50">
        <f>34*4</f>
        <v>136</v>
      </c>
      <c r="AS139" s="118">
        <f t="shared" si="24"/>
        <v>0.0514705882352941</v>
      </c>
    </row>
    <row r="140" s="3" customFormat="1" customHeight="1" spans="1:45">
      <c r="A140" s="48"/>
      <c r="B140" s="49"/>
      <c r="C140" s="46" t="s">
        <v>110</v>
      </c>
      <c r="D140" s="58"/>
      <c r="E140" s="59"/>
      <c r="F140" s="129" t="s">
        <v>94</v>
      </c>
      <c r="G140" s="53"/>
      <c r="H140" s="98"/>
      <c r="I140" s="53"/>
      <c r="J140" s="53"/>
      <c r="K140" s="129" t="s">
        <v>94</v>
      </c>
      <c r="L140" s="53"/>
      <c r="M140" s="59"/>
      <c r="N140" s="53"/>
      <c r="O140" s="53"/>
      <c r="P140" s="53"/>
      <c r="Q140" s="59"/>
      <c r="R140" s="53"/>
      <c r="S140" s="129" t="s">
        <v>94</v>
      </c>
      <c r="T140" s="47"/>
      <c r="U140" s="59"/>
      <c r="V140" s="129" t="s">
        <v>94</v>
      </c>
      <c r="W140" s="53"/>
      <c r="X140" s="59"/>
      <c r="Y140" s="53"/>
      <c r="Z140" s="129" t="s">
        <v>94</v>
      </c>
      <c r="AA140" s="53"/>
      <c r="AB140" s="59"/>
      <c r="AC140" s="53"/>
      <c r="AD140" s="53"/>
      <c r="AE140" s="59"/>
      <c r="AF140" s="59"/>
      <c r="AG140" s="53"/>
      <c r="AH140" s="53"/>
      <c r="AI140" s="129" t="s">
        <v>94</v>
      </c>
      <c r="AJ140" s="59"/>
      <c r="AK140" s="53"/>
      <c r="AL140" s="129" t="s">
        <v>94</v>
      </c>
      <c r="AM140" s="98"/>
      <c r="AN140" s="98"/>
      <c r="AO140" s="98"/>
      <c r="AP140" s="98"/>
      <c r="AQ140" s="117">
        <f t="shared" si="26"/>
        <v>7</v>
      </c>
      <c r="AR140" s="50">
        <f t="shared" ref="AR140:AR149" si="27">34*4</f>
        <v>136</v>
      </c>
      <c r="AS140" s="118">
        <f t="shared" si="24"/>
        <v>0.0514705882352941</v>
      </c>
    </row>
    <row r="141" s="3" customFormat="1" customHeight="1" spans="1:45">
      <c r="A141" s="48"/>
      <c r="B141" s="49"/>
      <c r="C141" s="46" t="s">
        <v>111</v>
      </c>
      <c r="D141" s="58"/>
      <c r="E141" s="59"/>
      <c r="F141" s="129" t="s">
        <v>94</v>
      </c>
      <c r="G141" s="53"/>
      <c r="H141" s="98"/>
      <c r="I141" s="53"/>
      <c r="J141" s="53"/>
      <c r="K141" s="129" t="s">
        <v>94</v>
      </c>
      <c r="L141" s="53"/>
      <c r="M141" s="59"/>
      <c r="N141" s="53"/>
      <c r="O141" s="53"/>
      <c r="P141" s="53"/>
      <c r="Q141" s="59"/>
      <c r="R141" s="53"/>
      <c r="S141" s="129" t="s">
        <v>94</v>
      </c>
      <c r="T141" s="47"/>
      <c r="U141" s="59"/>
      <c r="V141" s="129" t="s">
        <v>94</v>
      </c>
      <c r="W141" s="53"/>
      <c r="X141" s="59"/>
      <c r="Y141" s="53"/>
      <c r="Z141" s="129" t="s">
        <v>94</v>
      </c>
      <c r="AA141" s="53"/>
      <c r="AB141" s="59"/>
      <c r="AC141" s="53"/>
      <c r="AD141" s="53"/>
      <c r="AE141" s="59"/>
      <c r="AF141" s="59"/>
      <c r="AG141" s="53"/>
      <c r="AH141" s="53"/>
      <c r="AI141" s="129" t="s">
        <v>94</v>
      </c>
      <c r="AJ141" s="59"/>
      <c r="AK141" s="53"/>
      <c r="AL141" s="129" t="s">
        <v>94</v>
      </c>
      <c r="AM141" s="98"/>
      <c r="AN141" s="98"/>
      <c r="AO141" s="98"/>
      <c r="AP141" s="98"/>
      <c r="AQ141" s="117">
        <f>COUNTA(E140:AP140)</f>
        <v>7</v>
      </c>
      <c r="AR141" s="50">
        <f t="shared" si="27"/>
        <v>136</v>
      </c>
      <c r="AS141" s="118">
        <f t="shared" si="24"/>
        <v>0.0514705882352941</v>
      </c>
    </row>
    <row r="142" s="3" customFormat="1" customHeight="1" spans="1:45">
      <c r="A142" s="48"/>
      <c r="B142" s="49"/>
      <c r="C142" s="46" t="s">
        <v>112</v>
      </c>
      <c r="D142" s="58"/>
      <c r="E142" s="59"/>
      <c r="F142" s="129" t="s">
        <v>94</v>
      </c>
      <c r="G142" s="53"/>
      <c r="H142" s="98"/>
      <c r="I142" s="53"/>
      <c r="J142" s="53"/>
      <c r="K142" s="129" t="s">
        <v>94</v>
      </c>
      <c r="L142" s="53"/>
      <c r="M142" s="59"/>
      <c r="N142" s="53"/>
      <c r="O142" s="53"/>
      <c r="P142" s="53"/>
      <c r="Q142" s="59"/>
      <c r="R142" s="53"/>
      <c r="S142" s="129" t="s">
        <v>94</v>
      </c>
      <c r="T142" s="47"/>
      <c r="U142" s="59"/>
      <c r="V142" s="129" t="s">
        <v>94</v>
      </c>
      <c r="W142" s="53"/>
      <c r="X142" s="59"/>
      <c r="Y142" s="53"/>
      <c r="Z142" s="129" t="s">
        <v>94</v>
      </c>
      <c r="AA142" s="53"/>
      <c r="AB142" s="59"/>
      <c r="AC142" s="53"/>
      <c r="AD142" s="53"/>
      <c r="AE142" s="59"/>
      <c r="AF142" s="59"/>
      <c r="AG142" s="53"/>
      <c r="AH142" s="53"/>
      <c r="AI142" s="129" t="s">
        <v>94</v>
      </c>
      <c r="AJ142" s="59"/>
      <c r="AK142" s="53"/>
      <c r="AL142" s="129" t="s">
        <v>94</v>
      </c>
      <c r="AM142" s="98"/>
      <c r="AN142" s="98"/>
      <c r="AO142" s="98"/>
      <c r="AP142" s="98"/>
      <c r="AQ142" s="117">
        <f>COUNTA(E142:AP142)</f>
        <v>7</v>
      </c>
      <c r="AR142" s="50">
        <f t="shared" si="27"/>
        <v>136</v>
      </c>
      <c r="AS142" s="118">
        <f t="shared" si="24"/>
        <v>0.0514705882352941</v>
      </c>
    </row>
    <row r="143" s="3" customFormat="1" customHeight="1" spans="1:45">
      <c r="A143" s="48"/>
      <c r="B143" s="49"/>
      <c r="C143" s="46" t="s">
        <v>113</v>
      </c>
      <c r="D143" s="58"/>
      <c r="E143" s="59"/>
      <c r="F143" s="129" t="s">
        <v>94</v>
      </c>
      <c r="G143" s="53"/>
      <c r="H143" s="98"/>
      <c r="I143" s="53"/>
      <c r="J143" s="53"/>
      <c r="K143" s="129" t="s">
        <v>94</v>
      </c>
      <c r="L143" s="53"/>
      <c r="M143" s="59"/>
      <c r="N143" s="53"/>
      <c r="O143" s="53"/>
      <c r="P143" s="53"/>
      <c r="Q143" s="59"/>
      <c r="R143" s="53"/>
      <c r="S143" s="129" t="s">
        <v>94</v>
      </c>
      <c r="T143" s="47"/>
      <c r="U143" s="59"/>
      <c r="V143" s="129" t="s">
        <v>94</v>
      </c>
      <c r="W143" s="53"/>
      <c r="X143" s="59"/>
      <c r="Y143" s="53"/>
      <c r="Z143" s="129" t="s">
        <v>94</v>
      </c>
      <c r="AA143" s="53"/>
      <c r="AB143" s="59"/>
      <c r="AC143" s="53"/>
      <c r="AD143" s="53"/>
      <c r="AE143" s="59"/>
      <c r="AF143" s="59"/>
      <c r="AG143" s="53"/>
      <c r="AH143" s="53"/>
      <c r="AI143" s="129" t="s">
        <v>94</v>
      </c>
      <c r="AJ143" s="59"/>
      <c r="AK143" s="53"/>
      <c r="AL143" s="129" t="s">
        <v>94</v>
      </c>
      <c r="AM143" s="98"/>
      <c r="AN143" s="98"/>
      <c r="AO143" s="98"/>
      <c r="AP143" s="98"/>
      <c r="AQ143" s="117">
        <f>COUNTA(E143:AP143)</f>
        <v>7</v>
      </c>
      <c r="AR143" s="50">
        <f t="shared" si="27"/>
        <v>136</v>
      </c>
      <c r="AS143" s="118">
        <f>AQ131/AR131</f>
        <v>0.0117647058823529</v>
      </c>
    </row>
    <row r="144" s="3" customFormat="1" customHeight="1" spans="1:45">
      <c r="A144" s="48"/>
      <c r="B144" s="49"/>
      <c r="C144" s="46" t="s">
        <v>114</v>
      </c>
      <c r="D144" s="58"/>
      <c r="E144" s="59"/>
      <c r="F144" s="129" t="s">
        <v>94</v>
      </c>
      <c r="G144" s="53"/>
      <c r="H144" s="98"/>
      <c r="I144" s="53"/>
      <c r="J144" s="53"/>
      <c r="K144" s="129" t="s">
        <v>94</v>
      </c>
      <c r="L144" s="53"/>
      <c r="M144" s="59"/>
      <c r="N144" s="53"/>
      <c r="O144" s="53"/>
      <c r="P144" s="53"/>
      <c r="Q144" s="59"/>
      <c r="R144" s="53"/>
      <c r="S144" s="129" t="s">
        <v>94</v>
      </c>
      <c r="T144" s="47"/>
      <c r="U144" s="59"/>
      <c r="V144" s="129" t="s">
        <v>94</v>
      </c>
      <c r="W144" s="53"/>
      <c r="X144" s="59"/>
      <c r="Y144" s="53"/>
      <c r="Z144" s="129" t="s">
        <v>94</v>
      </c>
      <c r="AA144" s="53"/>
      <c r="AB144" s="59"/>
      <c r="AC144" s="53"/>
      <c r="AD144" s="53"/>
      <c r="AE144" s="59"/>
      <c r="AF144" s="59"/>
      <c r="AG144" s="53"/>
      <c r="AH144" s="53"/>
      <c r="AI144" s="129" t="s">
        <v>94</v>
      </c>
      <c r="AJ144" s="59"/>
      <c r="AK144" s="53"/>
      <c r="AL144" s="129" t="s">
        <v>94</v>
      </c>
      <c r="AM144" s="98"/>
      <c r="AN144" s="98"/>
      <c r="AO144" s="98"/>
      <c r="AP144" s="98"/>
      <c r="AQ144" s="117">
        <f>COUNTA(E144:AP144)</f>
        <v>7</v>
      </c>
      <c r="AR144" s="50">
        <f t="shared" si="27"/>
        <v>136</v>
      </c>
      <c r="AS144" s="118">
        <f t="shared" ref="AS144:AS207" si="28">AQ144/AR144</f>
        <v>0.0514705882352941</v>
      </c>
    </row>
    <row r="145" s="3" customFormat="1" customHeight="1" spans="1:45">
      <c r="A145" s="48"/>
      <c r="B145" s="49"/>
      <c r="C145" s="46" t="s">
        <v>115</v>
      </c>
      <c r="D145" s="58"/>
      <c r="E145" s="59"/>
      <c r="F145" s="129" t="s">
        <v>94</v>
      </c>
      <c r="G145" s="53"/>
      <c r="H145" s="98"/>
      <c r="I145" s="53"/>
      <c r="J145" s="53"/>
      <c r="K145" s="129" t="s">
        <v>94</v>
      </c>
      <c r="L145" s="53"/>
      <c r="M145" s="59"/>
      <c r="N145" s="53"/>
      <c r="O145" s="53"/>
      <c r="P145" s="53"/>
      <c r="Q145" s="59"/>
      <c r="R145" s="53"/>
      <c r="S145" s="129" t="s">
        <v>94</v>
      </c>
      <c r="T145" s="47"/>
      <c r="U145" s="59"/>
      <c r="V145" s="129" t="s">
        <v>94</v>
      </c>
      <c r="W145" s="53"/>
      <c r="X145" s="59"/>
      <c r="Y145" s="53"/>
      <c r="Z145" s="129" t="s">
        <v>94</v>
      </c>
      <c r="AA145" s="53"/>
      <c r="AB145" s="59"/>
      <c r="AC145" s="53"/>
      <c r="AD145" s="53"/>
      <c r="AE145" s="59"/>
      <c r="AF145" s="59"/>
      <c r="AG145" s="53"/>
      <c r="AH145" s="53"/>
      <c r="AI145" s="129" t="s">
        <v>94</v>
      </c>
      <c r="AJ145" s="59"/>
      <c r="AK145" s="53"/>
      <c r="AL145" s="129" t="s">
        <v>94</v>
      </c>
      <c r="AM145" s="98"/>
      <c r="AN145" s="98"/>
      <c r="AO145" s="98"/>
      <c r="AP145" s="98"/>
      <c r="AQ145" s="117">
        <f>COUNTA(E145:AP145)</f>
        <v>7</v>
      </c>
      <c r="AR145" s="50">
        <f t="shared" si="27"/>
        <v>136</v>
      </c>
      <c r="AS145" s="118">
        <f t="shared" si="28"/>
        <v>0.0514705882352941</v>
      </c>
    </row>
    <row r="146" s="3" customFormat="1" customHeight="1" spans="1:45">
      <c r="A146" s="48"/>
      <c r="B146" s="49"/>
      <c r="C146" s="46" t="s">
        <v>116</v>
      </c>
      <c r="D146" s="58"/>
      <c r="E146" s="59"/>
      <c r="F146" s="129" t="s">
        <v>94</v>
      </c>
      <c r="G146" s="53"/>
      <c r="H146" s="98"/>
      <c r="I146" s="53"/>
      <c r="J146" s="53"/>
      <c r="K146" s="129" t="s">
        <v>94</v>
      </c>
      <c r="L146" s="53"/>
      <c r="M146" s="59"/>
      <c r="N146" s="53"/>
      <c r="O146" s="53"/>
      <c r="P146" s="53"/>
      <c r="Q146" s="59"/>
      <c r="R146" s="53"/>
      <c r="S146" s="129" t="s">
        <v>94</v>
      </c>
      <c r="T146" s="47"/>
      <c r="U146" s="59"/>
      <c r="V146" s="129" t="s">
        <v>94</v>
      </c>
      <c r="W146" s="53"/>
      <c r="X146" s="59"/>
      <c r="Y146" s="53"/>
      <c r="Z146" s="129" t="s">
        <v>94</v>
      </c>
      <c r="AA146" s="53"/>
      <c r="AB146" s="98"/>
      <c r="AC146" s="98"/>
      <c r="AD146" s="98"/>
      <c r="AE146" s="59"/>
      <c r="AF146" s="59"/>
      <c r="AG146" s="53"/>
      <c r="AH146" s="53"/>
      <c r="AI146" s="129" t="s">
        <v>94</v>
      </c>
      <c r="AJ146" s="59"/>
      <c r="AK146" s="53"/>
      <c r="AL146" s="129" t="s">
        <v>94</v>
      </c>
      <c r="AM146" s="98"/>
      <c r="AN146" s="98"/>
      <c r="AO146" s="98"/>
      <c r="AP146" s="98"/>
      <c r="AQ146" s="117">
        <f t="shared" ref="AQ146:AQ175" si="29">COUNTA(E146:AP146)</f>
        <v>7</v>
      </c>
      <c r="AR146" s="50">
        <f t="shared" si="27"/>
        <v>136</v>
      </c>
      <c r="AS146" s="118">
        <f t="shared" si="28"/>
        <v>0.0514705882352941</v>
      </c>
    </row>
    <row r="147" s="3" customFormat="1" customHeight="1" spans="1:45">
      <c r="A147" s="48"/>
      <c r="B147" s="43"/>
      <c r="C147" s="46" t="s">
        <v>117</v>
      </c>
      <c r="D147" s="58"/>
      <c r="E147" s="59"/>
      <c r="F147" s="129" t="s">
        <v>94</v>
      </c>
      <c r="G147" s="53"/>
      <c r="H147" s="59"/>
      <c r="I147" s="59"/>
      <c r="J147" s="98"/>
      <c r="K147" s="129" t="s">
        <v>94</v>
      </c>
      <c r="L147" s="59"/>
      <c r="M147" s="59"/>
      <c r="N147" s="59"/>
      <c r="O147" s="59"/>
      <c r="P147" s="59"/>
      <c r="Q147" s="59"/>
      <c r="R147" s="53"/>
      <c r="S147" s="129" t="s">
        <v>94</v>
      </c>
      <c r="T147" s="47"/>
      <c r="U147" s="59"/>
      <c r="V147" s="129" t="s">
        <v>94</v>
      </c>
      <c r="W147" s="53"/>
      <c r="X147" s="59"/>
      <c r="Y147" s="53"/>
      <c r="Z147" s="129" t="s">
        <v>94</v>
      </c>
      <c r="AA147" s="53"/>
      <c r="AB147" s="53"/>
      <c r="AC147" s="53"/>
      <c r="AD147" s="59"/>
      <c r="AE147" s="59"/>
      <c r="AF147" s="59"/>
      <c r="AG147" s="59"/>
      <c r="AH147" s="98"/>
      <c r="AI147" s="129" t="s">
        <v>94</v>
      </c>
      <c r="AJ147" s="98"/>
      <c r="AK147" s="53"/>
      <c r="AL147" s="129" t="s">
        <v>94</v>
      </c>
      <c r="AM147" s="98"/>
      <c r="AN147" s="98"/>
      <c r="AO147" s="98"/>
      <c r="AP147" s="98"/>
      <c r="AQ147" s="117">
        <f t="shared" si="29"/>
        <v>7</v>
      </c>
      <c r="AR147" s="50">
        <f t="shared" si="27"/>
        <v>136</v>
      </c>
      <c r="AS147" s="118">
        <f t="shared" si="28"/>
        <v>0.0514705882352941</v>
      </c>
    </row>
    <row r="148" s="3" customFormat="1" ht="12.75" spans="1:45">
      <c r="A148" s="48"/>
      <c r="B148" s="38" t="s">
        <v>83</v>
      </c>
      <c r="C148" s="46" t="s">
        <v>109</v>
      </c>
      <c r="D148" s="58"/>
      <c r="E148" s="59"/>
      <c r="F148" s="59"/>
      <c r="G148" s="59"/>
      <c r="H148" s="53"/>
      <c r="I148" s="76" t="s">
        <v>105</v>
      </c>
      <c r="J148" s="59"/>
      <c r="K148" s="76" t="s">
        <v>105</v>
      </c>
      <c r="L148" s="59"/>
      <c r="M148" s="59"/>
      <c r="N148" s="59"/>
      <c r="O148" s="59"/>
      <c r="P148" s="59"/>
      <c r="Q148" s="59"/>
      <c r="R148" s="53"/>
      <c r="S148" s="76" t="s">
        <v>105</v>
      </c>
      <c r="T148" s="53"/>
      <c r="U148" s="59"/>
      <c r="V148" s="53"/>
      <c r="W148" s="53"/>
      <c r="X148" s="59"/>
      <c r="Y148" s="53"/>
      <c r="Z148" s="53"/>
      <c r="AA148" s="53"/>
      <c r="AB148" s="53"/>
      <c r="AC148" s="76" t="s">
        <v>105</v>
      </c>
      <c r="AD148" s="59"/>
      <c r="AE148" s="76" t="s">
        <v>105</v>
      </c>
      <c r="AF148" s="59"/>
      <c r="AG148" s="59"/>
      <c r="AH148" s="98"/>
      <c r="AI148" s="98"/>
      <c r="AJ148" s="98"/>
      <c r="AK148" s="53"/>
      <c r="AL148" s="53"/>
      <c r="AM148" s="98"/>
      <c r="AN148" s="98"/>
      <c r="AO148" s="98"/>
      <c r="AP148" s="98"/>
      <c r="AQ148" s="117">
        <f t="shared" si="29"/>
        <v>5</v>
      </c>
      <c r="AR148" s="50">
        <f t="shared" si="27"/>
        <v>136</v>
      </c>
      <c r="AS148" s="118">
        <f t="shared" si="28"/>
        <v>0.0367647058823529</v>
      </c>
    </row>
    <row r="149" ht="12.75" customHeight="1" spans="1:45">
      <c r="A149" s="48"/>
      <c r="B149" s="49"/>
      <c r="C149" s="46" t="s">
        <v>110</v>
      </c>
      <c r="D149" s="58"/>
      <c r="E149" s="59"/>
      <c r="F149" s="59"/>
      <c r="G149" s="59"/>
      <c r="H149" s="53"/>
      <c r="I149" s="76" t="s">
        <v>105</v>
      </c>
      <c r="J149" s="59"/>
      <c r="K149" s="76" t="s">
        <v>105</v>
      </c>
      <c r="L149" s="59"/>
      <c r="M149" s="59"/>
      <c r="N149" s="59"/>
      <c r="O149" s="59"/>
      <c r="P149" s="59"/>
      <c r="Q149" s="59"/>
      <c r="R149" s="53"/>
      <c r="S149" s="76" t="s">
        <v>105</v>
      </c>
      <c r="T149" s="53"/>
      <c r="U149" s="59"/>
      <c r="V149" s="53"/>
      <c r="W149" s="53"/>
      <c r="X149" s="59"/>
      <c r="Y149" s="53"/>
      <c r="Z149" s="53"/>
      <c r="AA149" s="53"/>
      <c r="AB149" s="53"/>
      <c r="AC149" s="76" t="s">
        <v>105</v>
      </c>
      <c r="AD149" s="59"/>
      <c r="AE149" s="76" t="s">
        <v>105</v>
      </c>
      <c r="AF149" s="59"/>
      <c r="AG149" s="59"/>
      <c r="AH149" s="98"/>
      <c r="AI149" s="98"/>
      <c r="AJ149" s="98"/>
      <c r="AK149" s="53"/>
      <c r="AL149" s="53"/>
      <c r="AM149" s="98"/>
      <c r="AN149" s="98"/>
      <c r="AO149" s="98"/>
      <c r="AP149" s="98"/>
      <c r="AQ149" s="117">
        <f t="shared" si="29"/>
        <v>5</v>
      </c>
      <c r="AR149" s="50">
        <f t="shared" si="27"/>
        <v>136</v>
      </c>
      <c r="AS149" s="118">
        <f t="shared" si="28"/>
        <v>0.0367647058823529</v>
      </c>
    </row>
    <row r="150" ht="12.75" customHeight="1" spans="1:45">
      <c r="A150" s="48"/>
      <c r="B150" s="49"/>
      <c r="C150" s="46" t="s">
        <v>111</v>
      </c>
      <c r="D150" s="58"/>
      <c r="E150" s="59"/>
      <c r="F150" s="53"/>
      <c r="G150" s="53"/>
      <c r="H150" s="98"/>
      <c r="I150" s="76" t="s">
        <v>105</v>
      </c>
      <c r="J150" s="53"/>
      <c r="K150" s="76" t="s">
        <v>105</v>
      </c>
      <c r="L150" s="53"/>
      <c r="M150" s="59"/>
      <c r="N150" s="53"/>
      <c r="O150" s="53"/>
      <c r="P150" s="53"/>
      <c r="Q150" s="59"/>
      <c r="R150" s="53"/>
      <c r="S150" s="76" t="s">
        <v>105</v>
      </c>
      <c r="T150" s="53"/>
      <c r="U150" s="59"/>
      <c r="V150" s="53"/>
      <c r="W150" s="53"/>
      <c r="X150" s="59"/>
      <c r="Y150" s="53"/>
      <c r="Z150" s="53"/>
      <c r="AA150" s="53"/>
      <c r="AB150" s="53"/>
      <c r="AC150" s="76" t="s">
        <v>105</v>
      </c>
      <c r="AD150" s="59"/>
      <c r="AE150" s="76" t="s">
        <v>105</v>
      </c>
      <c r="AF150" s="59"/>
      <c r="AG150" s="59"/>
      <c r="AH150" s="98"/>
      <c r="AI150" s="98"/>
      <c r="AJ150" s="98"/>
      <c r="AK150" s="53"/>
      <c r="AL150" s="53"/>
      <c r="AM150" s="98"/>
      <c r="AN150" s="98"/>
      <c r="AO150" s="98"/>
      <c r="AP150" s="98"/>
      <c r="AQ150" s="117">
        <f t="shared" si="29"/>
        <v>5</v>
      </c>
      <c r="AR150" s="50">
        <f t="shared" ref="AR150:AR156" si="30">34*4</f>
        <v>136</v>
      </c>
      <c r="AS150" s="118">
        <f t="shared" si="28"/>
        <v>0.0367647058823529</v>
      </c>
    </row>
    <row r="151" ht="12.75" customHeight="1" spans="1:45">
      <c r="A151" s="48"/>
      <c r="B151" s="49"/>
      <c r="C151" s="46" t="s">
        <v>112</v>
      </c>
      <c r="D151" s="58"/>
      <c r="E151" s="59"/>
      <c r="F151" s="53"/>
      <c r="G151" s="53"/>
      <c r="H151" s="98"/>
      <c r="I151" s="76" t="s">
        <v>105</v>
      </c>
      <c r="J151" s="53"/>
      <c r="K151" s="76" t="s">
        <v>105</v>
      </c>
      <c r="L151" s="53"/>
      <c r="M151" s="59"/>
      <c r="N151" s="53"/>
      <c r="O151" s="53"/>
      <c r="P151" s="53"/>
      <c r="Q151" s="59"/>
      <c r="R151" s="53"/>
      <c r="S151" s="76" t="s">
        <v>105</v>
      </c>
      <c r="T151" s="53"/>
      <c r="U151" s="59"/>
      <c r="V151" s="53"/>
      <c r="W151" s="53"/>
      <c r="X151" s="59"/>
      <c r="Y151" s="53"/>
      <c r="Z151" s="53"/>
      <c r="AA151" s="53"/>
      <c r="AB151" s="53"/>
      <c r="AC151" s="76" t="s">
        <v>105</v>
      </c>
      <c r="AD151" s="59"/>
      <c r="AE151" s="76" t="s">
        <v>105</v>
      </c>
      <c r="AF151" s="59"/>
      <c r="AG151" s="59"/>
      <c r="AH151" s="98"/>
      <c r="AI151" s="98"/>
      <c r="AJ151" s="98"/>
      <c r="AK151" s="53"/>
      <c r="AL151" s="53"/>
      <c r="AM151" s="98"/>
      <c r="AN151" s="98"/>
      <c r="AO151" s="98"/>
      <c r="AP151" s="98"/>
      <c r="AQ151" s="117">
        <f t="shared" si="29"/>
        <v>5</v>
      </c>
      <c r="AR151" s="50">
        <f t="shared" si="30"/>
        <v>136</v>
      </c>
      <c r="AS151" s="118">
        <f t="shared" si="28"/>
        <v>0.0367647058823529</v>
      </c>
    </row>
    <row r="152" ht="12.75" customHeight="1" spans="1:45">
      <c r="A152" s="48"/>
      <c r="B152" s="49"/>
      <c r="C152" s="46" t="s">
        <v>113</v>
      </c>
      <c r="D152" s="58"/>
      <c r="E152" s="59"/>
      <c r="F152" s="53"/>
      <c r="G152" s="53"/>
      <c r="H152" s="98"/>
      <c r="I152" s="76" t="s">
        <v>105</v>
      </c>
      <c r="J152" s="53"/>
      <c r="K152" s="76" t="s">
        <v>105</v>
      </c>
      <c r="L152" s="53"/>
      <c r="M152" s="59"/>
      <c r="N152" s="53"/>
      <c r="O152" s="53"/>
      <c r="P152" s="53"/>
      <c r="Q152" s="59"/>
      <c r="R152" s="53"/>
      <c r="S152" s="76" t="s">
        <v>105</v>
      </c>
      <c r="T152" s="53"/>
      <c r="U152" s="59"/>
      <c r="V152" s="53"/>
      <c r="W152" s="53"/>
      <c r="X152" s="59"/>
      <c r="Y152" s="53"/>
      <c r="Z152" s="53"/>
      <c r="AA152" s="53"/>
      <c r="AB152" s="53"/>
      <c r="AC152" s="76" t="s">
        <v>105</v>
      </c>
      <c r="AD152" s="59"/>
      <c r="AE152" s="76" t="s">
        <v>105</v>
      </c>
      <c r="AF152" s="59"/>
      <c r="AG152" s="59"/>
      <c r="AH152" s="98"/>
      <c r="AI152" s="98"/>
      <c r="AJ152" s="98"/>
      <c r="AK152" s="53"/>
      <c r="AL152" s="53"/>
      <c r="AM152" s="98"/>
      <c r="AN152" s="98"/>
      <c r="AO152" s="98"/>
      <c r="AP152" s="98"/>
      <c r="AQ152" s="117">
        <f t="shared" si="29"/>
        <v>5</v>
      </c>
      <c r="AR152" s="50">
        <f t="shared" si="30"/>
        <v>136</v>
      </c>
      <c r="AS152" s="118">
        <f t="shared" si="28"/>
        <v>0.0367647058823529</v>
      </c>
    </row>
    <row r="153" ht="12.75" customHeight="1" spans="1:45">
      <c r="A153" s="48"/>
      <c r="B153" s="49"/>
      <c r="C153" s="46" t="s">
        <v>114</v>
      </c>
      <c r="D153" s="58"/>
      <c r="E153" s="59"/>
      <c r="F153" s="53"/>
      <c r="G153" s="53"/>
      <c r="H153" s="98"/>
      <c r="I153" s="76" t="s">
        <v>105</v>
      </c>
      <c r="J153" s="53"/>
      <c r="K153" s="76" t="s">
        <v>105</v>
      </c>
      <c r="L153" s="53"/>
      <c r="M153" s="59"/>
      <c r="N153" s="53"/>
      <c r="O153" s="53"/>
      <c r="P153" s="53"/>
      <c r="Q153" s="59"/>
      <c r="R153" s="53"/>
      <c r="S153" s="76" t="s">
        <v>105</v>
      </c>
      <c r="T153" s="53"/>
      <c r="U153" s="59"/>
      <c r="V153" s="53"/>
      <c r="W153" s="53"/>
      <c r="X153" s="59"/>
      <c r="Y153" s="53"/>
      <c r="Z153" s="53"/>
      <c r="AA153" s="53"/>
      <c r="AB153" s="53"/>
      <c r="AC153" s="76" t="s">
        <v>105</v>
      </c>
      <c r="AD153" s="59"/>
      <c r="AE153" s="76" t="s">
        <v>105</v>
      </c>
      <c r="AF153" s="59"/>
      <c r="AG153" s="59"/>
      <c r="AH153" s="98"/>
      <c r="AI153" s="98"/>
      <c r="AJ153" s="98"/>
      <c r="AK153" s="53"/>
      <c r="AL153" s="53"/>
      <c r="AM153" s="98"/>
      <c r="AN153" s="98"/>
      <c r="AO153" s="98"/>
      <c r="AP153" s="98"/>
      <c r="AQ153" s="117">
        <f t="shared" si="29"/>
        <v>5</v>
      </c>
      <c r="AR153" s="50">
        <f t="shared" si="30"/>
        <v>136</v>
      </c>
      <c r="AS153" s="118">
        <f t="shared" si="28"/>
        <v>0.0367647058823529</v>
      </c>
    </row>
    <row r="154" ht="12.75" customHeight="1" spans="1:45">
      <c r="A154" s="48"/>
      <c r="B154" s="49"/>
      <c r="C154" s="46" t="s">
        <v>115</v>
      </c>
      <c r="D154" s="58"/>
      <c r="E154" s="59"/>
      <c r="F154" s="53"/>
      <c r="G154" s="53"/>
      <c r="H154" s="98"/>
      <c r="I154" s="76" t="s">
        <v>105</v>
      </c>
      <c r="J154" s="53"/>
      <c r="K154" s="76" t="s">
        <v>105</v>
      </c>
      <c r="L154" s="53"/>
      <c r="M154" s="59"/>
      <c r="N154" s="53"/>
      <c r="O154" s="53"/>
      <c r="P154" s="53"/>
      <c r="Q154" s="59"/>
      <c r="R154" s="53"/>
      <c r="S154" s="76" t="s">
        <v>105</v>
      </c>
      <c r="T154" s="53"/>
      <c r="U154" s="59"/>
      <c r="V154" s="53"/>
      <c r="W154" s="53"/>
      <c r="X154" s="59"/>
      <c r="Y154" s="53"/>
      <c r="Z154" s="53"/>
      <c r="AA154" s="53"/>
      <c r="AB154" s="53"/>
      <c r="AC154" s="76" t="s">
        <v>105</v>
      </c>
      <c r="AD154" s="59"/>
      <c r="AE154" s="76" t="s">
        <v>105</v>
      </c>
      <c r="AF154" s="59"/>
      <c r="AG154" s="59"/>
      <c r="AH154" s="98"/>
      <c r="AI154" s="98"/>
      <c r="AJ154" s="98"/>
      <c r="AK154" s="53"/>
      <c r="AL154" s="53"/>
      <c r="AM154" s="98"/>
      <c r="AN154" s="98"/>
      <c r="AO154" s="98"/>
      <c r="AP154" s="98"/>
      <c r="AQ154" s="117">
        <f t="shared" si="29"/>
        <v>5</v>
      </c>
      <c r="AR154" s="50">
        <f t="shared" si="30"/>
        <v>136</v>
      </c>
      <c r="AS154" s="118">
        <f t="shared" si="28"/>
        <v>0.0367647058823529</v>
      </c>
    </row>
    <row r="155" ht="12.75" customHeight="1" spans="1:45">
      <c r="A155" s="48"/>
      <c r="B155" s="49"/>
      <c r="C155" s="46" t="s">
        <v>116</v>
      </c>
      <c r="D155" s="58"/>
      <c r="E155" s="59"/>
      <c r="F155" s="53"/>
      <c r="G155" s="53"/>
      <c r="H155" s="98"/>
      <c r="I155" s="76" t="s">
        <v>105</v>
      </c>
      <c r="J155" s="53"/>
      <c r="K155" s="76" t="s">
        <v>105</v>
      </c>
      <c r="L155" s="53"/>
      <c r="M155" s="59"/>
      <c r="N155" s="53"/>
      <c r="O155" s="53"/>
      <c r="P155" s="53"/>
      <c r="Q155" s="59"/>
      <c r="R155" s="53"/>
      <c r="S155" s="76" t="s">
        <v>105</v>
      </c>
      <c r="T155" s="53"/>
      <c r="U155" s="59"/>
      <c r="V155" s="53"/>
      <c r="W155" s="53"/>
      <c r="X155" s="59"/>
      <c r="Y155" s="53"/>
      <c r="Z155" s="53"/>
      <c r="AA155" s="53"/>
      <c r="AB155" s="53"/>
      <c r="AC155" s="76" t="s">
        <v>105</v>
      </c>
      <c r="AD155" s="59"/>
      <c r="AE155" s="76" t="s">
        <v>105</v>
      </c>
      <c r="AF155" s="59"/>
      <c r="AG155" s="59"/>
      <c r="AH155" s="98"/>
      <c r="AI155" s="98"/>
      <c r="AJ155" s="98"/>
      <c r="AK155" s="53"/>
      <c r="AL155" s="53"/>
      <c r="AM155" s="98"/>
      <c r="AN155" s="98"/>
      <c r="AO155" s="98"/>
      <c r="AP155" s="98"/>
      <c r="AQ155" s="117">
        <f t="shared" si="29"/>
        <v>5</v>
      </c>
      <c r="AR155" s="50">
        <f t="shared" si="30"/>
        <v>136</v>
      </c>
      <c r="AS155" s="118">
        <f t="shared" si="28"/>
        <v>0.0367647058823529</v>
      </c>
    </row>
    <row r="156" ht="12.75" customHeight="1" spans="1:45">
      <c r="A156" s="48"/>
      <c r="B156" s="43"/>
      <c r="C156" s="46" t="s">
        <v>117</v>
      </c>
      <c r="D156" s="58"/>
      <c r="E156" s="59"/>
      <c r="F156" s="53"/>
      <c r="G156" s="98"/>
      <c r="H156" s="53"/>
      <c r="I156" s="76" t="s">
        <v>105</v>
      </c>
      <c r="J156" s="53"/>
      <c r="K156" s="76" t="s">
        <v>105</v>
      </c>
      <c r="L156" s="53"/>
      <c r="M156" s="59"/>
      <c r="N156" s="53"/>
      <c r="O156" s="53"/>
      <c r="P156" s="53"/>
      <c r="Q156" s="59"/>
      <c r="R156" s="53"/>
      <c r="S156" s="76" t="s">
        <v>105</v>
      </c>
      <c r="T156" s="53"/>
      <c r="U156" s="59"/>
      <c r="V156" s="53"/>
      <c r="W156" s="53"/>
      <c r="X156" s="59"/>
      <c r="Y156" s="53"/>
      <c r="Z156" s="53"/>
      <c r="AA156" s="53"/>
      <c r="AB156" s="53"/>
      <c r="AC156" s="76" t="s">
        <v>105</v>
      </c>
      <c r="AD156" s="59"/>
      <c r="AE156" s="76" t="s">
        <v>105</v>
      </c>
      <c r="AF156" s="59"/>
      <c r="AG156" s="59"/>
      <c r="AH156" s="98"/>
      <c r="AI156" s="98"/>
      <c r="AJ156" s="98"/>
      <c r="AK156" s="53"/>
      <c r="AL156" s="53"/>
      <c r="AM156" s="98"/>
      <c r="AN156" s="98"/>
      <c r="AO156" s="98"/>
      <c r="AP156" s="98"/>
      <c r="AQ156" s="117">
        <f t="shared" si="29"/>
        <v>5</v>
      </c>
      <c r="AR156" s="50">
        <f t="shared" si="30"/>
        <v>136</v>
      </c>
      <c r="AS156" s="118">
        <f t="shared" si="28"/>
        <v>0.0367647058823529</v>
      </c>
    </row>
    <row r="157" ht="12.75" customHeight="1" spans="1:45">
      <c r="A157" s="48"/>
      <c r="B157" s="38" t="s">
        <v>84</v>
      </c>
      <c r="C157" s="46" t="s">
        <v>109</v>
      </c>
      <c r="D157" s="58"/>
      <c r="E157" s="59"/>
      <c r="F157" s="53"/>
      <c r="G157" s="53"/>
      <c r="H157" s="53"/>
      <c r="I157" s="59"/>
      <c r="J157" s="53"/>
      <c r="K157" s="53"/>
      <c r="L157" s="53"/>
      <c r="M157" s="59"/>
      <c r="N157" s="53"/>
      <c r="O157" s="53"/>
      <c r="P157" s="53"/>
      <c r="Q157" s="53"/>
      <c r="R157" s="53"/>
      <c r="S157" s="53"/>
      <c r="T157" s="50"/>
      <c r="U157" s="59"/>
      <c r="V157" s="53"/>
      <c r="W157" s="53"/>
      <c r="X157" s="59"/>
      <c r="Y157" s="76" t="s">
        <v>105</v>
      </c>
      <c r="Z157" s="53"/>
      <c r="AA157" s="53"/>
      <c r="AB157" s="53"/>
      <c r="AC157" s="53"/>
      <c r="AD157" s="53"/>
      <c r="AE157" s="59"/>
      <c r="AF157" s="59"/>
      <c r="AG157" s="98"/>
      <c r="AH157" s="98"/>
      <c r="AI157" s="98"/>
      <c r="AJ157" s="98"/>
      <c r="AK157" s="53"/>
      <c r="AL157" s="76" t="s">
        <v>94</v>
      </c>
      <c r="AM157" s="98"/>
      <c r="AN157" s="98"/>
      <c r="AO157" s="98"/>
      <c r="AP157" s="98"/>
      <c r="AQ157" s="117">
        <f t="shared" si="29"/>
        <v>2</v>
      </c>
      <c r="AR157" s="50">
        <f>34*2</f>
        <v>68</v>
      </c>
      <c r="AS157" s="118">
        <f t="shared" si="28"/>
        <v>0.0294117647058824</v>
      </c>
    </row>
    <row r="158" ht="12.75" customHeight="1" spans="1:45">
      <c r="A158" s="48"/>
      <c r="B158" s="49"/>
      <c r="C158" s="46" t="s">
        <v>110</v>
      </c>
      <c r="D158" s="58"/>
      <c r="E158" s="59"/>
      <c r="F158" s="53"/>
      <c r="G158" s="53"/>
      <c r="H158" s="53"/>
      <c r="I158" s="59"/>
      <c r="J158" s="53"/>
      <c r="K158" s="53"/>
      <c r="L158" s="53"/>
      <c r="M158" s="59"/>
      <c r="N158" s="53"/>
      <c r="O158" s="53"/>
      <c r="P158" s="53"/>
      <c r="Q158" s="59"/>
      <c r="R158" s="53"/>
      <c r="S158" s="53"/>
      <c r="T158" s="50"/>
      <c r="U158" s="59"/>
      <c r="V158" s="53"/>
      <c r="W158" s="53"/>
      <c r="X158" s="59"/>
      <c r="Y158" s="76" t="s">
        <v>105</v>
      </c>
      <c r="Z158" s="53"/>
      <c r="AA158" s="53"/>
      <c r="AB158" s="59"/>
      <c r="AC158" s="53"/>
      <c r="AD158" s="98"/>
      <c r="AE158" s="59"/>
      <c r="AF158" s="59"/>
      <c r="AG158" s="53"/>
      <c r="AH158" s="53"/>
      <c r="AI158" s="98"/>
      <c r="AJ158" s="59"/>
      <c r="AK158" s="53"/>
      <c r="AL158" s="76" t="s">
        <v>94</v>
      </c>
      <c r="AM158" s="98"/>
      <c r="AN158" s="98"/>
      <c r="AO158" s="98"/>
      <c r="AP158" s="98"/>
      <c r="AQ158" s="117">
        <f t="shared" si="29"/>
        <v>2</v>
      </c>
      <c r="AR158" s="50">
        <f>34*2</f>
        <v>68</v>
      </c>
      <c r="AS158" s="118">
        <f t="shared" si="28"/>
        <v>0.0294117647058824</v>
      </c>
    </row>
    <row r="159" ht="12.75" customHeight="1" spans="1:45">
      <c r="A159" s="48"/>
      <c r="B159" s="49"/>
      <c r="C159" s="46" t="s">
        <v>111</v>
      </c>
      <c r="D159" s="58"/>
      <c r="E159" s="59"/>
      <c r="F159" s="53"/>
      <c r="G159" s="53"/>
      <c r="H159" s="53"/>
      <c r="I159" s="59"/>
      <c r="J159" s="53"/>
      <c r="K159" s="53"/>
      <c r="L159" s="53"/>
      <c r="M159" s="59"/>
      <c r="N159" s="53"/>
      <c r="O159" s="53"/>
      <c r="P159" s="53"/>
      <c r="Q159" s="59"/>
      <c r="R159" s="53"/>
      <c r="S159" s="53"/>
      <c r="T159" s="50"/>
      <c r="U159" s="59"/>
      <c r="V159" s="53"/>
      <c r="W159" s="53"/>
      <c r="X159" s="59"/>
      <c r="Y159" s="76" t="s">
        <v>105</v>
      </c>
      <c r="Z159" s="53"/>
      <c r="AA159" s="53"/>
      <c r="AB159" s="59"/>
      <c r="AC159" s="53"/>
      <c r="AD159" s="98"/>
      <c r="AE159" s="59"/>
      <c r="AF159" s="59"/>
      <c r="AG159" s="53"/>
      <c r="AH159" s="53"/>
      <c r="AI159" s="98"/>
      <c r="AJ159" s="59"/>
      <c r="AK159" s="53"/>
      <c r="AL159" s="76" t="s">
        <v>94</v>
      </c>
      <c r="AM159" s="98"/>
      <c r="AN159" s="98"/>
      <c r="AO159" s="98"/>
      <c r="AP159" s="98"/>
      <c r="AQ159" s="117">
        <f t="shared" si="29"/>
        <v>2</v>
      </c>
      <c r="AR159" s="50">
        <f t="shared" ref="AR159:AR167" si="31">34*2</f>
        <v>68</v>
      </c>
      <c r="AS159" s="118">
        <f t="shared" si="28"/>
        <v>0.0294117647058824</v>
      </c>
    </row>
    <row r="160" ht="12.75" customHeight="1" spans="1:45">
      <c r="A160" s="48"/>
      <c r="B160" s="49"/>
      <c r="C160" s="46" t="s">
        <v>112</v>
      </c>
      <c r="D160" s="58"/>
      <c r="E160" s="59"/>
      <c r="F160" s="53"/>
      <c r="G160" s="53"/>
      <c r="H160" s="53"/>
      <c r="I160" s="59"/>
      <c r="J160" s="53"/>
      <c r="K160" s="53"/>
      <c r="L160" s="53"/>
      <c r="M160" s="59"/>
      <c r="N160" s="53"/>
      <c r="O160" s="53"/>
      <c r="P160" s="53"/>
      <c r="Q160" s="59"/>
      <c r="R160" s="53"/>
      <c r="S160" s="53"/>
      <c r="T160" s="50"/>
      <c r="U160" s="59"/>
      <c r="V160" s="53"/>
      <c r="W160" s="53"/>
      <c r="X160" s="59"/>
      <c r="Y160" s="76" t="s">
        <v>105</v>
      </c>
      <c r="Z160" s="53"/>
      <c r="AA160" s="53"/>
      <c r="AB160" s="59"/>
      <c r="AC160" s="53"/>
      <c r="AD160" s="98"/>
      <c r="AE160" s="59"/>
      <c r="AF160" s="59"/>
      <c r="AG160" s="53"/>
      <c r="AH160" s="53"/>
      <c r="AI160" s="98"/>
      <c r="AJ160" s="59"/>
      <c r="AK160" s="53"/>
      <c r="AL160" s="76" t="s">
        <v>94</v>
      </c>
      <c r="AM160" s="98"/>
      <c r="AN160" s="98"/>
      <c r="AO160" s="98"/>
      <c r="AP160" s="98"/>
      <c r="AQ160" s="117">
        <f t="shared" si="29"/>
        <v>2</v>
      </c>
      <c r="AR160" s="50">
        <f t="shared" si="31"/>
        <v>68</v>
      </c>
      <c r="AS160" s="118">
        <f t="shared" si="28"/>
        <v>0.0294117647058824</v>
      </c>
    </row>
    <row r="161" ht="12.75" customHeight="1" spans="1:45">
      <c r="A161" s="48"/>
      <c r="B161" s="49"/>
      <c r="C161" s="46" t="s">
        <v>113</v>
      </c>
      <c r="D161" s="58"/>
      <c r="E161" s="59"/>
      <c r="F161" s="53"/>
      <c r="G161" s="53"/>
      <c r="H161" s="53"/>
      <c r="I161" s="59"/>
      <c r="J161" s="53"/>
      <c r="K161" s="53"/>
      <c r="L161" s="53"/>
      <c r="M161" s="59"/>
      <c r="N161" s="53"/>
      <c r="O161" s="53"/>
      <c r="P161" s="53"/>
      <c r="Q161" s="59"/>
      <c r="R161" s="53"/>
      <c r="S161" s="53"/>
      <c r="T161" s="50"/>
      <c r="U161" s="59"/>
      <c r="V161" s="53"/>
      <c r="W161" s="53"/>
      <c r="X161" s="59"/>
      <c r="Y161" s="76" t="s">
        <v>105</v>
      </c>
      <c r="Z161" s="53"/>
      <c r="AA161" s="53"/>
      <c r="AB161" s="59"/>
      <c r="AC161" s="53"/>
      <c r="AD161" s="98"/>
      <c r="AE161" s="59"/>
      <c r="AF161" s="59"/>
      <c r="AG161" s="53"/>
      <c r="AH161" s="53"/>
      <c r="AI161" s="98"/>
      <c r="AJ161" s="59"/>
      <c r="AK161" s="53"/>
      <c r="AL161" s="76" t="s">
        <v>94</v>
      </c>
      <c r="AM161" s="98"/>
      <c r="AN161" s="98"/>
      <c r="AO161" s="98"/>
      <c r="AP161" s="98"/>
      <c r="AQ161" s="117">
        <f t="shared" si="29"/>
        <v>2</v>
      </c>
      <c r="AR161" s="50">
        <f t="shared" si="31"/>
        <v>68</v>
      </c>
      <c r="AS161" s="118">
        <f t="shared" si="28"/>
        <v>0.0294117647058824</v>
      </c>
    </row>
    <row r="162" ht="12.75" customHeight="1" spans="1:45">
      <c r="A162" s="48"/>
      <c r="B162" s="49"/>
      <c r="C162" s="46" t="s">
        <v>114</v>
      </c>
      <c r="D162" s="58"/>
      <c r="E162" s="59"/>
      <c r="F162" s="53"/>
      <c r="G162" s="53"/>
      <c r="H162" s="53"/>
      <c r="I162" s="59"/>
      <c r="J162" s="53"/>
      <c r="K162" s="53"/>
      <c r="L162" s="53"/>
      <c r="M162" s="59"/>
      <c r="N162" s="53"/>
      <c r="O162" s="53"/>
      <c r="P162" s="53"/>
      <c r="Q162" s="59"/>
      <c r="R162" s="53"/>
      <c r="S162" s="53"/>
      <c r="T162" s="50"/>
      <c r="U162" s="59"/>
      <c r="V162" s="53"/>
      <c r="W162" s="53"/>
      <c r="X162" s="59"/>
      <c r="Y162" s="76" t="s">
        <v>105</v>
      </c>
      <c r="Z162" s="53"/>
      <c r="AA162" s="53"/>
      <c r="AB162" s="59"/>
      <c r="AC162" s="53"/>
      <c r="AD162" s="98"/>
      <c r="AE162" s="59"/>
      <c r="AF162" s="59"/>
      <c r="AG162" s="53"/>
      <c r="AH162" s="53"/>
      <c r="AI162" s="98"/>
      <c r="AJ162" s="59"/>
      <c r="AK162" s="53"/>
      <c r="AL162" s="76" t="s">
        <v>94</v>
      </c>
      <c r="AM162" s="98"/>
      <c r="AN162" s="98"/>
      <c r="AO162" s="98"/>
      <c r="AP162" s="98"/>
      <c r="AQ162" s="117">
        <f t="shared" si="29"/>
        <v>2</v>
      </c>
      <c r="AR162" s="50">
        <f t="shared" si="31"/>
        <v>68</v>
      </c>
      <c r="AS162" s="118">
        <f t="shared" si="28"/>
        <v>0.0294117647058824</v>
      </c>
    </row>
    <row r="163" ht="12.75" customHeight="1" spans="1:45">
      <c r="A163" s="48"/>
      <c r="B163" s="49"/>
      <c r="C163" s="46" t="s">
        <v>115</v>
      </c>
      <c r="D163" s="58"/>
      <c r="E163" s="59"/>
      <c r="F163" s="53"/>
      <c r="G163" s="53"/>
      <c r="H163" s="53"/>
      <c r="I163" s="59"/>
      <c r="J163" s="53"/>
      <c r="K163" s="53"/>
      <c r="L163" s="53"/>
      <c r="M163" s="59"/>
      <c r="N163" s="53"/>
      <c r="O163" s="53"/>
      <c r="P163" s="53"/>
      <c r="Q163" s="59"/>
      <c r="R163" s="53"/>
      <c r="S163" s="53"/>
      <c r="T163" s="50"/>
      <c r="U163" s="59"/>
      <c r="V163" s="53"/>
      <c r="W163" s="53"/>
      <c r="X163" s="59"/>
      <c r="Y163" s="76" t="s">
        <v>105</v>
      </c>
      <c r="Z163" s="53"/>
      <c r="AA163" s="53"/>
      <c r="AB163" s="59"/>
      <c r="AC163" s="53"/>
      <c r="AD163" s="98"/>
      <c r="AE163" s="59"/>
      <c r="AF163" s="59"/>
      <c r="AG163" s="53"/>
      <c r="AH163" s="53"/>
      <c r="AI163" s="98"/>
      <c r="AJ163" s="59"/>
      <c r="AK163" s="53"/>
      <c r="AL163" s="76" t="s">
        <v>94</v>
      </c>
      <c r="AM163" s="98"/>
      <c r="AN163" s="98"/>
      <c r="AO163" s="98"/>
      <c r="AP163" s="98"/>
      <c r="AQ163" s="117">
        <f t="shared" si="29"/>
        <v>2</v>
      </c>
      <c r="AR163" s="50">
        <f t="shared" si="31"/>
        <v>68</v>
      </c>
      <c r="AS163" s="118">
        <f t="shared" si="28"/>
        <v>0.0294117647058824</v>
      </c>
    </row>
    <row r="164" ht="12.75" customHeight="1" spans="1:45">
      <c r="A164" s="48"/>
      <c r="B164" s="49"/>
      <c r="C164" s="46" t="s">
        <v>116</v>
      </c>
      <c r="D164" s="58"/>
      <c r="E164" s="59"/>
      <c r="F164" s="53"/>
      <c r="G164" s="53"/>
      <c r="H164" s="53"/>
      <c r="I164" s="59"/>
      <c r="J164" s="53"/>
      <c r="K164" s="53"/>
      <c r="L164" s="53"/>
      <c r="M164" s="59"/>
      <c r="N164" s="53"/>
      <c r="O164" s="53"/>
      <c r="P164" s="53"/>
      <c r="Q164" s="59"/>
      <c r="R164" s="53"/>
      <c r="S164" s="53"/>
      <c r="T164" s="50"/>
      <c r="U164" s="59"/>
      <c r="V164" s="53"/>
      <c r="W164" s="53"/>
      <c r="X164" s="59"/>
      <c r="Y164" s="76" t="s">
        <v>105</v>
      </c>
      <c r="Z164" s="53"/>
      <c r="AA164" s="53"/>
      <c r="AB164" s="59"/>
      <c r="AC164" s="53"/>
      <c r="AD164" s="98"/>
      <c r="AE164" s="59"/>
      <c r="AF164" s="59"/>
      <c r="AG164" s="53"/>
      <c r="AH164" s="53"/>
      <c r="AI164" s="98"/>
      <c r="AJ164" s="59"/>
      <c r="AK164" s="53"/>
      <c r="AL164" s="76" t="s">
        <v>94</v>
      </c>
      <c r="AM164" s="98"/>
      <c r="AN164" s="98"/>
      <c r="AO164" s="98"/>
      <c r="AP164" s="98"/>
      <c r="AQ164" s="117">
        <f t="shared" si="29"/>
        <v>2</v>
      </c>
      <c r="AR164" s="50">
        <f t="shared" si="31"/>
        <v>68</v>
      </c>
      <c r="AS164" s="118">
        <f t="shared" si="28"/>
        <v>0.0294117647058824</v>
      </c>
    </row>
    <row r="165" ht="12.75" customHeight="1" spans="1:45">
      <c r="A165" s="48"/>
      <c r="B165" s="43"/>
      <c r="C165" s="46" t="s">
        <v>117</v>
      </c>
      <c r="D165" s="58"/>
      <c r="E165" s="59"/>
      <c r="F165" s="53"/>
      <c r="G165" s="53"/>
      <c r="H165" s="53"/>
      <c r="I165" s="59"/>
      <c r="J165" s="53"/>
      <c r="K165" s="53"/>
      <c r="L165" s="53"/>
      <c r="M165" s="59"/>
      <c r="N165" s="53"/>
      <c r="O165" s="53"/>
      <c r="P165" s="53"/>
      <c r="Q165" s="59"/>
      <c r="R165" s="53"/>
      <c r="S165" s="53"/>
      <c r="T165" s="50"/>
      <c r="U165" s="59"/>
      <c r="V165" s="53"/>
      <c r="W165" s="53"/>
      <c r="X165" s="59"/>
      <c r="Y165" s="76" t="s">
        <v>105</v>
      </c>
      <c r="Z165" s="53"/>
      <c r="AA165" s="53"/>
      <c r="AB165" s="59"/>
      <c r="AC165" s="53"/>
      <c r="AD165" s="98"/>
      <c r="AE165" s="59"/>
      <c r="AF165" s="59"/>
      <c r="AG165" s="53"/>
      <c r="AH165" s="53"/>
      <c r="AI165" s="98"/>
      <c r="AJ165" s="59"/>
      <c r="AK165" s="53"/>
      <c r="AL165" s="76" t="s">
        <v>94</v>
      </c>
      <c r="AM165" s="98"/>
      <c r="AN165" s="98"/>
      <c r="AO165" s="98"/>
      <c r="AP165" s="98"/>
      <c r="AQ165" s="117">
        <f t="shared" si="29"/>
        <v>2</v>
      </c>
      <c r="AR165" s="50">
        <f t="shared" si="31"/>
        <v>68</v>
      </c>
      <c r="AS165" s="118">
        <f t="shared" si="28"/>
        <v>0.0294117647058824</v>
      </c>
    </row>
    <row r="166" ht="12.75" customHeight="1" spans="1:45">
      <c r="A166" s="48"/>
      <c r="B166" s="120" t="s">
        <v>106</v>
      </c>
      <c r="C166" s="46" t="s">
        <v>109</v>
      </c>
      <c r="D166" s="58"/>
      <c r="E166" s="59"/>
      <c r="F166" s="53"/>
      <c r="G166" s="53"/>
      <c r="H166" s="53"/>
      <c r="I166" s="59"/>
      <c r="J166" s="53"/>
      <c r="K166" s="76" t="s">
        <v>94</v>
      </c>
      <c r="L166" s="53"/>
      <c r="M166" s="59"/>
      <c r="N166" s="53"/>
      <c r="O166" s="53"/>
      <c r="P166" s="53"/>
      <c r="Q166" s="59"/>
      <c r="R166" s="53"/>
      <c r="S166" s="53"/>
      <c r="T166" s="53"/>
      <c r="U166" s="59"/>
      <c r="V166" s="62" t="s">
        <v>94</v>
      </c>
      <c r="W166" s="53"/>
      <c r="X166" s="59"/>
      <c r="Y166" s="53"/>
      <c r="Z166" s="53"/>
      <c r="AA166" s="53"/>
      <c r="AB166" s="59"/>
      <c r="AC166" s="53"/>
      <c r="AD166" s="62" t="s">
        <v>94</v>
      </c>
      <c r="AE166" s="59"/>
      <c r="AF166" s="59"/>
      <c r="AG166" s="53"/>
      <c r="AH166" s="53"/>
      <c r="AI166" s="98"/>
      <c r="AJ166" s="59"/>
      <c r="AK166" s="53"/>
      <c r="AL166" s="53"/>
      <c r="AM166" s="98"/>
      <c r="AN166" s="98"/>
      <c r="AO166" s="98"/>
      <c r="AP166" s="98"/>
      <c r="AQ166" s="117">
        <f t="shared" si="29"/>
        <v>3</v>
      </c>
      <c r="AR166" s="50">
        <f t="shared" si="31"/>
        <v>68</v>
      </c>
      <c r="AS166" s="118">
        <f t="shared" si="28"/>
        <v>0.0441176470588235</v>
      </c>
    </row>
    <row r="167" ht="12.75" customHeight="1" spans="1:45">
      <c r="A167" s="48"/>
      <c r="B167" s="121"/>
      <c r="C167" s="46" t="s">
        <v>110</v>
      </c>
      <c r="D167" s="58"/>
      <c r="E167" s="59"/>
      <c r="F167" s="53"/>
      <c r="G167" s="53"/>
      <c r="H167" s="53"/>
      <c r="I167" s="59"/>
      <c r="J167" s="53"/>
      <c r="K167" s="76" t="s">
        <v>94</v>
      </c>
      <c r="L167" s="53"/>
      <c r="M167" s="59"/>
      <c r="N167" s="53"/>
      <c r="O167" s="53"/>
      <c r="P167" s="53"/>
      <c r="Q167" s="59"/>
      <c r="R167" s="53"/>
      <c r="S167" s="53"/>
      <c r="T167" s="53"/>
      <c r="U167" s="59"/>
      <c r="V167" s="62" t="s">
        <v>94</v>
      </c>
      <c r="W167" s="53"/>
      <c r="X167" s="59"/>
      <c r="Y167" s="53"/>
      <c r="Z167" s="53"/>
      <c r="AA167" s="53"/>
      <c r="AB167" s="59"/>
      <c r="AC167" s="53"/>
      <c r="AD167" s="62" t="s">
        <v>94</v>
      </c>
      <c r="AE167" s="59"/>
      <c r="AF167" s="59"/>
      <c r="AG167" s="53"/>
      <c r="AH167" s="53"/>
      <c r="AI167" s="98"/>
      <c r="AJ167" s="59"/>
      <c r="AK167" s="53"/>
      <c r="AL167" s="53"/>
      <c r="AM167" s="98"/>
      <c r="AN167" s="98"/>
      <c r="AO167" s="98"/>
      <c r="AP167" s="98"/>
      <c r="AQ167" s="117">
        <f t="shared" si="29"/>
        <v>3</v>
      </c>
      <c r="AR167" s="50">
        <f t="shared" si="31"/>
        <v>68</v>
      </c>
      <c r="AS167" s="118">
        <f t="shared" si="28"/>
        <v>0.0441176470588235</v>
      </c>
    </row>
    <row r="168" ht="12.75" customHeight="1" spans="1:45">
      <c r="A168" s="48"/>
      <c r="B168" s="121"/>
      <c r="C168" s="46" t="s">
        <v>111</v>
      </c>
      <c r="D168" s="58"/>
      <c r="E168" s="59"/>
      <c r="F168" s="53"/>
      <c r="G168" s="53"/>
      <c r="H168" s="53"/>
      <c r="I168" s="59"/>
      <c r="J168" s="53"/>
      <c r="K168" s="76" t="s">
        <v>94</v>
      </c>
      <c r="L168" s="53"/>
      <c r="M168" s="59"/>
      <c r="N168" s="53"/>
      <c r="O168" s="53"/>
      <c r="P168" s="53"/>
      <c r="Q168" s="59"/>
      <c r="R168" s="53"/>
      <c r="S168" s="53"/>
      <c r="T168" s="53"/>
      <c r="U168" s="59"/>
      <c r="V168" s="62" t="s">
        <v>94</v>
      </c>
      <c r="W168" s="53"/>
      <c r="X168" s="59"/>
      <c r="Y168" s="53"/>
      <c r="Z168" s="53"/>
      <c r="AA168" s="53"/>
      <c r="AB168" s="59"/>
      <c r="AC168" s="53"/>
      <c r="AD168" s="62" t="s">
        <v>94</v>
      </c>
      <c r="AE168" s="59"/>
      <c r="AF168" s="59"/>
      <c r="AG168" s="53"/>
      <c r="AH168" s="53"/>
      <c r="AI168" s="98"/>
      <c r="AJ168" s="59"/>
      <c r="AK168" s="53"/>
      <c r="AL168" s="53"/>
      <c r="AM168" s="98"/>
      <c r="AN168" s="98"/>
      <c r="AO168" s="98"/>
      <c r="AP168" s="98"/>
      <c r="AQ168" s="117">
        <f t="shared" si="29"/>
        <v>3</v>
      </c>
      <c r="AR168" s="50">
        <f t="shared" ref="AR168:AR174" si="32">34*2</f>
        <v>68</v>
      </c>
      <c r="AS168" s="118">
        <f t="shared" si="28"/>
        <v>0.0441176470588235</v>
      </c>
    </row>
    <row r="169" ht="12.75" customHeight="1" spans="1:45">
      <c r="A169" s="48"/>
      <c r="B169" s="121"/>
      <c r="C169" s="46" t="s">
        <v>112</v>
      </c>
      <c r="D169" s="58"/>
      <c r="E169" s="59"/>
      <c r="F169" s="53"/>
      <c r="G169" s="53"/>
      <c r="H169" s="53"/>
      <c r="I169" s="59"/>
      <c r="J169" s="53"/>
      <c r="K169" s="76" t="s">
        <v>94</v>
      </c>
      <c r="L169" s="53"/>
      <c r="M169" s="59"/>
      <c r="N169" s="53"/>
      <c r="O169" s="53"/>
      <c r="P169" s="53"/>
      <c r="Q169" s="59"/>
      <c r="R169" s="53"/>
      <c r="S169" s="53"/>
      <c r="T169" s="53"/>
      <c r="U169" s="59"/>
      <c r="V169" s="62" t="s">
        <v>94</v>
      </c>
      <c r="W169" s="53"/>
      <c r="X169" s="59"/>
      <c r="Y169" s="53"/>
      <c r="Z169" s="53"/>
      <c r="AA169" s="53"/>
      <c r="AB169" s="59"/>
      <c r="AC169" s="53"/>
      <c r="AD169" s="62" t="s">
        <v>94</v>
      </c>
      <c r="AE169" s="59"/>
      <c r="AF169" s="59"/>
      <c r="AG169" s="53"/>
      <c r="AH169" s="53"/>
      <c r="AI169" s="98"/>
      <c r="AJ169" s="59"/>
      <c r="AK169" s="53"/>
      <c r="AL169" s="53"/>
      <c r="AM169" s="98"/>
      <c r="AN169" s="98"/>
      <c r="AO169" s="98"/>
      <c r="AP169" s="98"/>
      <c r="AQ169" s="117">
        <f t="shared" si="29"/>
        <v>3</v>
      </c>
      <c r="AR169" s="50">
        <f t="shared" si="32"/>
        <v>68</v>
      </c>
      <c r="AS169" s="118">
        <f t="shared" si="28"/>
        <v>0.0441176470588235</v>
      </c>
    </row>
    <row r="170" ht="12.75" customHeight="1" spans="1:45">
      <c r="A170" s="48"/>
      <c r="B170" s="121"/>
      <c r="C170" s="46" t="s">
        <v>113</v>
      </c>
      <c r="D170" s="58"/>
      <c r="E170" s="59"/>
      <c r="F170" s="53"/>
      <c r="G170" s="53"/>
      <c r="H170" s="53"/>
      <c r="I170" s="59"/>
      <c r="J170" s="53"/>
      <c r="K170" s="76" t="s">
        <v>94</v>
      </c>
      <c r="L170" s="53"/>
      <c r="M170" s="59"/>
      <c r="N170" s="53"/>
      <c r="O170" s="53"/>
      <c r="P170" s="53"/>
      <c r="Q170" s="59"/>
      <c r="R170" s="53"/>
      <c r="S170" s="53"/>
      <c r="T170" s="53"/>
      <c r="U170" s="59"/>
      <c r="V170" s="62" t="s">
        <v>94</v>
      </c>
      <c r="W170" s="53"/>
      <c r="X170" s="59"/>
      <c r="Y170" s="53"/>
      <c r="Z170" s="53"/>
      <c r="AA170" s="53"/>
      <c r="AB170" s="59"/>
      <c r="AC170" s="53"/>
      <c r="AD170" s="62" t="s">
        <v>94</v>
      </c>
      <c r="AE170" s="59"/>
      <c r="AF170" s="59"/>
      <c r="AG170" s="53"/>
      <c r="AH170" s="53"/>
      <c r="AI170" s="98"/>
      <c r="AJ170" s="59"/>
      <c r="AK170" s="53"/>
      <c r="AL170" s="53"/>
      <c r="AM170" s="98"/>
      <c r="AN170" s="98"/>
      <c r="AO170" s="98"/>
      <c r="AP170" s="98"/>
      <c r="AQ170" s="117">
        <f t="shared" si="29"/>
        <v>3</v>
      </c>
      <c r="AR170" s="50">
        <f t="shared" si="32"/>
        <v>68</v>
      </c>
      <c r="AS170" s="118">
        <f t="shared" si="28"/>
        <v>0.0441176470588235</v>
      </c>
    </row>
    <row r="171" ht="12.75" customHeight="1" spans="1:45">
      <c r="A171" s="48"/>
      <c r="B171" s="121"/>
      <c r="C171" s="46" t="s">
        <v>114</v>
      </c>
      <c r="D171" s="58"/>
      <c r="E171" s="59"/>
      <c r="F171" s="53"/>
      <c r="G171" s="53"/>
      <c r="H171" s="53"/>
      <c r="I171" s="59"/>
      <c r="J171" s="53"/>
      <c r="K171" s="76" t="s">
        <v>94</v>
      </c>
      <c r="L171" s="53"/>
      <c r="M171" s="59"/>
      <c r="N171" s="53"/>
      <c r="O171" s="53"/>
      <c r="P171" s="53"/>
      <c r="Q171" s="59"/>
      <c r="R171" s="53"/>
      <c r="S171" s="53"/>
      <c r="T171" s="53"/>
      <c r="U171" s="59"/>
      <c r="V171" s="62" t="s">
        <v>94</v>
      </c>
      <c r="W171" s="53"/>
      <c r="X171" s="59"/>
      <c r="Y171" s="53"/>
      <c r="Z171" s="53"/>
      <c r="AA171" s="53"/>
      <c r="AB171" s="59"/>
      <c r="AC171" s="53"/>
      <c r="AD171" s="62" t="s">
        <v>94</v>
      </c>
      <c r="AE171" s="59"/>
      <c r="AF171" s="59"/>
      <c r="AG171" s="53"/>
      <c r="AH171" s="53"/>
      <c r="AI171" s="98"/>
      <c r="AJ171" s="59"/>
      <c r="AK171" s="53"/>
      <c r="AL171" s="53"/>
      <c r="AM171" s="98"/>
      <c r="AN171" s="98"/>
      <c r="AO171" s="98"/>
      <c r="AP171" s="98"/>
      <c r="AQ171" s="117">
        <f t="shared" si="29"/>
        <v>3</v>
      </c>
      <c r="AR171" s="50">
        <f t="shared" si="32"/>
        <v>68</v>
      </c>
      <c r="AS171" s="118">
        <f t="shared" si="28"/>
        <v>0.0441176470588235</v>
      </c>
    </row>
    <row r="172" ht="12.75" customHeight="1" spans="1:45">
      <c r="A172" s="48"/>
      <c r="B172" s="121"/>
      <c r="C172" s="46" t="s">
        <v>115</v>
      </c>
      <c r="D172" s="58"/>
      <c r="E172" s="59"/>
      <c r="F172" s="53"/>
      <c r="G172" s="53"/>
      <c r="H172" s="53"/>
      <c r="I172" s="59"/>
      <c r="J172" s="53"/>
      <c r="K172" s="76" t="s">
        <v>94</v>
      </c>
      <c r="L172" s="53"/>
      <c r="M172" s="59"/>
      <c r="N172" s="53"/>
      <c r="O172" s="53"/>
      <c r="P172" s="53"/>
      <c r="Q172" s="59"/>
      <c r="R172" s="53"/>
      <c r="S172" s="53"/>
      <c r="T172" s="53"/>
      <c r="U172" s="59"/>
      <c r="V172" s="62" t="s">
        <v>94</v>
      </c>
      <c r="W172" s="53"/>
      <c r="X172" s="59"/>
      <c r="Y172" s="53"/>
      <c r="Z172" s="53"/>
      <c r="AA172" s="53"/>
      <c r="AB172" s="59"/>
      <c r="AC172" s="53"/>
      <c r="AD172" s="62" t="s">
        <v>94</v>
      </c>
      <c r="AE172" s="59"/>
      <c r="AF172" s="59"/>
      <c r="AG172" s="53"/>
      <c r="AH172" s="53"/>
      <c r="AI172" s="98"/>
      <c r="AJ172" s="59"/>
      <c r="AK172" s="53"/>
      <c r="AL172" s="53"/>
      <c r="AM172" s="98"/>
      <c r="AN172" s="98"/>
      <c r="AO172" s="98"/>
      <c r="AP172" s="98"/>
      <c r="AQ172" s="117">
        <f t="shared" si="29"/>
        <v>3</v>
      </c>
      <c r="AR172" s="50">
        <f t="shared" si="32"/>
        <v>68</v>
      </c>
      <c r="AS172" s="118">
        <f t="shared" si="28"/>
        <v>0.0441176470588235</v>
      </c>
    </row>
    <row r="173" ht="12.75" customHeight="1" spans="1:45">
      <c r="A173" s="48"/>
      <c r="B173" s="121"/>
      <c r="C173" s="46" t="s">
        <v>116</v>
      </c>
      <c r="D173" s="58"/>
      <c r="E173" s="59"/>
      <c r="F173" s="53"/>
      <c r="G173" s="53"/>
      <c r="H173" s="53"/>
      <c r="I173" s="59"/>
      <c r="J173" s="53"/>
      <c r="K173" s="76" t="s">
        <v>94</v>
      </c>
      <c r="L173" s="53"/>
      <c r="M173" s="59"/>
      <c r="N173" s="53"/>
      <c r="O173" s="53"/>
      <c r="P173" s="53"/>
      <c r="Q173" s="59"/>
      <c r="R173" s="53"/>
      <c r="S173" s="53"/>
      <c r="T173" s="53"/>
      <c r="U173" s="59"/>
      <c r="V173" s="62" t="s">
        <v>94</v>
      </c>
      <c r="W173" s="53"/>
      <c r="X173" s="59"/>
      <c r="Y173" s="53"/>
      <c r="Z173" s="53"/>
      <c r="AA173" s="53"/>
      <c r="AB173" s="59"/>
      <c r="AC173" s="53"/>
      <c r="AD173" s="62" t="s">
        <v>94</v>
      </c>
      <c r="AE173" s="59"/>
      <c r="AF173" s="59"/>
      <c r="AG173" s="53"/>
      <c r="AH173" s="53"/>
      <c r="AI173" s="98"/>
      <c r="AJ173" s="59"/>
      <c r="AK173" s="53"/>
      <c r="AL173" s="53"/>
      <c r="AM173" s="98"/>
      <c r="AN173" s="98"/>
      <c r="AO173" s="98"/>
      <c r="AP173" s="98"/>
      <c r="AQ173" s="117">
        <f t="shared" si="29"/>
        <v>3</v>
      </c>
      <c r="AR173" s="50">
        <f t="shared" si="32"/>
        <v>68</v>
      </c>
      <c r="AS173" s="118">
        <f t="shared" si="28"/>
        <v>0.0441176470588235</v>
      </c>
    </row>
    <row r="174" ht="12.75" customHeight="1" spans="1:45">
      <c r="A174" s="48"/>
      <c r="B174" s="124"/>
      <c r="C174" s="46" t="s">
        <v>117</v>
      </c>
      <c r="D174" s="58"/>
      <c r="E174" s="59"/>
      <c r="F174" s="53"/>
      <c r="G174" s="53"/>
      <c r="H174" s="53"/>
      <c r="I174" s="59"/>
      <c r="J174" s="53"/>
      <c r="K174" s="76" t="s">
        <v>94</v>
      </c>
      <c r="L174" s="53"/>
      <c r="M174" s="59"/>
      <c r="N174" s="53"/>
      <c r="O174" s="53"/>
      <c r="P174" s="53"/>
      <c r="Q174" s="59"/>
      <c r="R174" s="53"/>
      <c r="S174" s="53"/>
      <c r="T174" s="53"/>
      <c r="U174" s="59"/>
      <c r="V174" s="62" t="s">
        <v>94</v>
      </c>
      <c r="W174" s="53"/>
      <c r="X174" s="59"/>
      <c r="Y174" s="53"/>
      <c r="Z174" s="53"/>
      <c r="AA174" s="53"/>
      <c r="AB174" s="59"/>
      <c r="AC174" s="53"/>
      <c r="AD174" s="62" t="s">
        <v>94</v>
      </c>
      <c r="AE174" s="59"/>
      <c r="AF174" s="59"/>
      <c r="AG174" s="53"/>
      <c r="AH174" s="53"/>
      <c r="AI174" s="98"/>
      <c r="AJ174" s="59"/>
      <c r="AK174" s="53"/>
      <c r="AL174" s="53"/>
      <c r="AM174" s="98"/>
      <c r="AN174" s="98"/>
      <c r="AO174" s="98"/>
      <c r="AP174" s="98"/>
      <c r="AQ174" s="117">
        <f t="shared" si="29"/>
        <v>3</v>
      </c>
      <c r="AR174" s="50">
        <f t="shared" si="32"/>
        <v>68</v>
      </c>
      <c r="AS174" s="118">
        <f t="shared" si="28"/>
        <v>0.0441176470588235</v>
      </c>
    </row>
    <row r="175" ht="12.75" customHeight="1" spans="1:45">
      <c r="A175" s="48"/>
      <c r="B175" s="38" t="s">
        <v>85</v>
      </c>
      <c r="C175" s="46" t="s">
        <v>109</v>
      </c>
      <c r="D175" s="58"/>
      <c r="E175" s="59"/>
      <c r="F175" s="53"/>
      <c r="G175" s="53"/>
      <c r="H175" s="53"/>
      <c r="I175" s="59"/>
      <c r="J175" s="53"/>
      <c r="K175" s="53"/>
      <c r="L175" s="53"/>
      <c r="M175" s="59"/>
      <c r="N175" s="53"/>
      <c r="O175" s="53"/>
      <c r="P175" s="53"/>
      <c r="Q175" s="59"/>
      <c r="R175" s="53"/>
      <c r="S175" s="53"/>
      <c r="T175" s="53"/>
      <c r="U175" s="59"/>
      <c r="V175" s="53"/>
      <c r="W175" s="53"/>
      <c r="X175" s="59"/>
      <c r="Y175" s="53"/>
      <c r="Z175" s="53"/>
      <c r="AA175" s="98"/>
      <c r="AB175" s="59"/>
      <c r="AC175" s="53"/>
      <c r="AD175" s="53"/>
      <c r="AE175" s="59"/>
      <c r="AF175" s="59"/>
      <c r="AG175" s="53"/>
      <c r="AH175" s="53"/>
      <c r="AI175" s="53"/>
      <c r="AJ175" s="98"/>
      <c r="AK175" s="53"/>
      <c r="AL175" s="53"/>
      <c r="AM175" s="98"/>
      <c r="AN175" s="98"/>
      <c r="AO175" s="98"/>
      <c r="AP175" s="98"/>
      <c r="AQ175" s="117">
        <f t="shared" si="29"/>
        <v>0</v>
      </c>
      <c r="AR175" s="50">
        <f>34*1</f>
        <v>34</v>
      </c>
      <c r="AS175" s="118">
        <f t="shared" si="28"/>
        <v>0</v>
      </c>
    </row>
    <row r="176" ht="12.75" customHeight="1" spans="1:45">
      <c r="A176" s="48"/>
      <c r="B176" s="49"/>
      <c r="C176" s="46" t="s">
        <v>110</v>
      </c>
      <c r="D176" s="58"/>
      <c r="E176" s="59"/>
      <c r="F176" s="53"/>
      <c r="G176" s="53"/>
      <c r="H176" s="53"/>
      <c r="I176" s="59"/>
      <c r="J176" s="53"/>
      <c r="K176" s="53"/>
      <c r="L176" s="53"/>
      <c r="M176" s="59"/>
      <c r="N176" s="53"/>
      <c r="O176" s="53"/>
      <c r="P176" s="53"/>
      <c r="Q176" s="59"/>
      <c r="R176" s="53"/>
      <c r="S176" s="53"/>
      <c r="T176" s="53"/>
      <c r="U176" s="59"/>
      <c r="V176" s="53"/>
      <c r="W176" s="53"/>
      <c r="X176" s="59"/>
      <c r="Y176" s="53"/>
      <c r="Z176" s="53"/>
      <c r="AA176" s="98"/>
      <c r="AB176" s="59"/>
      <c r="AC176" s="53"/>
      <c r="AD176" s="53"/>
      <c r="AE176" s="59"/>
      <c r="AF176" s="59"/>
      <c r="AG176" s="53"/>
      <c r="AH176" s="53"/>
      <c r="AI176" s="53"/>
      <c r="AJ176" s="98"/>
      <c r="AK176" s="53"/>
      <c r="AL176" s="53"/>
      <c r="AM176" s="98"/>
      <c r="AN176" s="98"/>
      <c r="AO176" s="98"/>
      <c r="AP176" s="98"/>
      <c r="AQ176" s="117">
        <v>0</v>
      </c>
      <c r="AR176" s="50">
        <f t="shared" ref="AR176:AR184" si="33">34*1</f>
        <v>34</v>
      </c>
      <c r="AS176" s="118">
        <f t="shared" si="28"/>
        <v>0</v>
      </c>
    </row>
    <row r="177" ht="12.75" customHeight="1" spans="1:45">
      <c r="A177" s="48"/>
      <c r="B177" s="49"/>
      <c r="C177" s="46" t="s">
        <v>111</v>
      </c>
      <c r="D177" s="58"/>
      <c r="E177" s="59"/>
      <c r="F177" s="53"/>
      <c r="G177" s="53"/>
      <c r="H177" s="53"/>
      <c r="I177" s="59"/>
      <c r="J177" s="53"/>
      <c r="K177" s="53"/>
      <c r="L177" s="53"/>
      <c r="M177" s="59"/>
      <c r="N177" s="53"/>
      <c r="O177" s="53"/>
      <c r="P177" s="53"/>
      <c r="Q177" s="59"/>
      <c r="R177" s="53"/>
      <c r="S177" s="53"/>
      <c r="T177" s="53"/>
      <c r="U177" s="59"/>
      <c r="V177" s="53"/>
      <c r="W177" s="53"/>
      <c r="X177" s="59"/>
      <c r="Y177" s="53"/>
      <c r="Z177" s="53"/>
      <c r="AA177" s="98"/>
      <c r="AB177" s="59"/>
      <c r="AC177" s="53"/>
      <c r="AD177" s="53"/>
      <c r="AE177" s="59"/>
      <c r="AF177" s="59"/>
      <c r="AG177" s="53"/>
      <c r="AH177" s="53"/>
      <c r="AI177" s="53"/>
      <c r="AJ177" s="98"/>
      <c r="AK177" s="53"/>
      <c r="AL177" s="53"/>
      <c r="AM177" s="98"/>
      <c r="AN177" s="98"/>
      <c r="AO177" s="98"/>
      <c r="AP177" s="98"/>
      <c r="AQ177" s="117">
        <f t="shared" ref="AQ177:AQ210" si="34">COUNTA(E177:AP177)</f>
        <v>0</v>
      </c>
      <c r="AR177" s="50">
        <f t="shared" si="33"/>
        <v>34</v>
      </c>
      <c r="AS177" s="118">
        <f t="shared" si="28"/>
        <v>0</v>
      </c>
    </row>
    <row r="178" ht="12.75" customHeight="1" spans="1:45">
      <c r="A178" s="48"/>
      <c r="B178" s="49"/>
      <c r="C178" s="46" t="s">
        <v>112</v>
      </c>
      <c r="D178" s="58"/>
      <c r="E178" s="59"/>
      <c r="F178" s="53"/>
      <c r="G178" s="53"/>
      <c r="H178" s="53"/>
      <c r="I178" s="59"/>
      <c r="J178" s="53"/>
      <c r="K178" s="53"/>
      <c r="L178" s="53"/>
      <c r="M178" s="59"/>
      <c r="N178" s="53"/>
      <c r="O178" s="53"/>
      <c r="P178" s="53"/>
      <c r="Q178" s="59"/>
      <c r="R178" s="53"/>
      <c r="S178" s="53"/>
      <c r="T178" s="53"/>
      <c r="U178" s="59"/>
      <c r="V178" s="53"/>
      <c r="W178" s="53"/>
      <c r="X178" s="59"/>
      <c r="Y178" s="53"/>
      <c r="Z178" s="53"/>
      <c r="AA178" s="98"/>
      <c r="AB178" s="59"/>
      <c r="AC178" s="53"/>
      <c r="AD178" s="53"/>
      <c r="AE178" s="59"/>
      <c r="AF178" s="59"/>
      <c r="AG178" s="53"/>
      <c r="AH178" s="53"/>
      <c r="AI178" s="53"/>
      <c r="AJ178" s="98"/>
      <c r="AK178" s="53"/>
      <c r="AL178" s="53"/>
      <c r="AM178" s="98"/>
      <c r="AN178" s="98"/>
      <c r="AO178" s="98"/>
      <c r="AP178" s="98"/>
      <c r="AQ178" s="117">
        <f t="shared" si="34"/>
        <v>0</v>
      </c>
      <c r="AR178" s="50">
        <f t="shared" si="33"/>
        <v>34</v>
      </c>
      <c r="AS178" s="118">
        <f t="shared" si="28"/>
        <v>0</v>
      </c>
    </row>
    <row r="179" ht="12.75" customHeight="1" spans="1:45">
      <c r="A179" s="48"/>
      <c r="B179" s="49"/>
      <c r="C179" s="46" t="s">
        <v>113</v>
      </c>
      <c r="D179" s="58"/>
      <c r="E179" s="59"/>
      <c r="F179" s="53"/>
      <c r="G179" s="53"/>
      <c r="H179" s="53"/>
      <c r="I179" s="59"/>
      <c r="J179" s="53"/>
      <c r="K179" s="53"/>
      <c r="L179" s="53"/>
      <c r="M179" s="59"/>
      <c r="N179" s="53"/>
      <c r="O179" s="53"/>
      <c r="P179" s="53"/>
      <c r="Q179" s="59"/>
      <c r="R179" s="53"/>
      <c r="S179" s="53"/>
      <c r="T179" s="53"/>
      <c r="U179" s="59"/>
      <c r="V179" s="53"/>
      <c r="W179" s="53"/>
      <c r="X179" s="59"/>
      <c r="Y179" s="53"/>
      <c r="Z179" s="53"/>
      <c r="AA179" s="98"/>
      <c r="AB179" s="59"/>
      <c r="AC179" s="53"/>
      <c r="AD179" s="53"/>
      <c r="AE179" s="59"/>
      <c r="AF179" s="59"/>
      <c r="AG179" s="53"/>
      <c r="AH179" s="53"/>
      <c r="AI179" s="53"/>
      <c r="AJ179" s="98"/>
      <c r="AK179" s="53"/>
      <c r="AL179" s="53"/>
      <c r="AM179" s="98"/>
      <c r="AN179" s="98"/>
      <c r="AO179" s="98"/>
      <c r="AP179" s="98"/>
      <c r="AQ179" s="117">
        <f t="shared" si="34"/>
        <v>0</v>
      </c>
      <c r="AR179" s="50">
        <f t="shared" si="33"/>
        <v>34</v>
      </c>
      <c r="AS179" s="118">
        <f t="shared" si="28"/>
        <v>0</v>
      </c>
    </row>
    <row r="180" ht="12.75" customHeight="1" spans="1:45">
      <c r="A180" s="48"/>
      <c r="B180" s="49"/>
      <c r="C180" s="46" t="s">
        <v>114</v>
      </c>
      <c r="D180" s="58"/>
      <c r="E180" s="59"/>
      <c r="F180" s="53"/>
      <c r="G180" s="53"/>
      <c r="H180" s="53"/>
      <c r="I180" s="59"/>
      <c r="J180" s="53"/>
      <c r="K180" s="53"/>
      <c r="L180" s="53"/>
      <c r="M180" s="59"/>
      <c r="N180" s="53"/>
      <c r="O180" s="53"/>
      <c r="P180" s="53"/>
      <c r="Q180" s="59"/>
      <c r="R180" s="53"/>
      <c r="S180" s="53"/>
      <c r="T180" s="53"/>
      <c r="U180" s="59"/>
      <c r="V180" s="53"/>
      <c r="W180" s="53"/>
      <c r="X180" s="59"/>
      <c r="Y180" s="53"/>
      <c r="Z180" s="53"/>
      <c r="AA180" s="98"/>
      <c r="AB180" s="59"/>
      <c r="AC180" s="53"/>
      <c r="AD180" s="53"/>
      <c r="AE180" s="59"/>
      <c r="AF180" s="59"/>
      <c r="AG180" s="53"/>
      <c r="AH180" s="53"/>
      <c r="AI180" s="53"/>
      <c r="AJ180" s="98"/>
      <c r="AK180" s="53"/>
      <c r="AL180" s="53"/>
      <c r="AM180" s="98"/>
      <c r="AN180" s="98"/>
      <c r="AO180" s="98"/>
      <c r="AP180" s="98"/>
      <c r="AQ180" s="117">
        <f t="shared" si="34"/>
        <v>0</v>
      </c>
      <c r="AR180" s="50">
        <f t="shared" si="33"/>
        <v>34</v>
      </c>
      <c r="AS180" s="118">
        <f t="shared" si="28"/>
        <v>0</v>
      </c>
    </row>
    <row r="181" ht="12.75" customHeight="1" spans="1:45">
      <c r="A181" s="48"/>
      <c r="B181" s="49"/>
      <c r="C181" s="46" t="s">
        <v>115</v>
      </c>
      <c r="D181" s="58"/>
      <c r="E181" s="59"/>
      <c r="F181" s="53"/>
      <c r="G181" s="53"/>
      <c r="H181" s="53"/>
      <c r="I181" s="59"/>
      <c r="J181" s="53"/>
      <c r="K181" s="53"/>
      <c r="L181" s="53"/>
      <c r="M181" s="59"/>
      <c r="N181" s="53"/>
      <c r="O181" s="53"/>
      <c r="P181" s="53"/>
      <c r="Q181" s="59"/>
      <c r="R181" s="53"/>
      <c r="S181" s="53"/>
      <c r="T181" s="53"/>
      <c r="U181" s="59"/>
      <c r="V181" s="53"/>
      <c r="W181" s="53"/>
      <c r="X181" s="59"/>
      <c r="Y181" s="53"/>
      <c r="Z181" s="53"/>
      <c r="AA181" s="98"/>
      <c r="AB181" s="59"/>
      <c r="AC181" s="53"/>
      <c r="AD181" s="53"/>
      <c r="AE181" s="59"/>
      <c r="AF181" s="59"/>
      <c r="AG181" s="53"/>
      <c r="AH181" s="53"/>
      <c r="AI181" s="53"/>
      <c r="AJ181" s="98"/>
      <c r="AK181" s="53"/>
      <c r="AL181" s="53"/>
      <c r="AM181" s="98"/>
      <c r="AN181" s="98"/>
      <c r="AO181" s="98"/>
      <c r="AP181" s="98"/>
      <c r="AQ181" s="117">
        <f t="shared" si="34"/>
        <v>0</v>
      </c>
      <c r="AR181" s="50">
        <f t="shared" si="33"/>
        <v>34</v>
      </c>
      <c r="AS181" s="118">
        <f t="shared" si="28"/>
        <v>0</v>
      </c>
    </row>
    <row r="182" ht="12.75" customHeight="1" spans="1:45">
      <c r="A182" s="48"/>
      <c r="B182" s="49"/>
      <c r="C182" s="46" t="s">
        <v>116</v>
      </c>
      <c r="D182" s="59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98"/>
      <c r="AN182" s="98"/>
      <c r="AO182" s="98"/>
      <c r="AP182" s="98"/>
      <c r="AQ182" s="117">
        <f t="shared" si="34"/>
        <v>0</v>
      </c>
      <c r="AR182" s="50">
        <f t="shared" si="33"/>
        <v>34</v>
      </c>
      <c r="AS182" s="118">
        <f t="shared" si="28"/>
        <v>0</v>
      </c>
    </row>
    <row r="183" ht="15.75" customHeight="1" spans="1:45">
      <c r="A183" s="48"/>
      <c r="B183" s="43"/>
      <c r="C183" s="46" t="s">
        <v>117</v>
      </c>
      <c r="D183" s="125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17">
        <f t="shared" si="34"/>
        <v>0</v>
      </c>
      <c r="AR183" s="50">
        <f t="shared" si="33"/>
        <v>34</v>
      </c>
      <c r="AS183" s="118">
        <f t="shared" si="28"/>
        <v>0</v>
      </c>
    </row>
    <row r="184" ht="12.75" customHeight="1" spans="1:45">
      <c r="A184" s="48"/>
      <c r="B184" s="38" t="s">
        <v>86</v>
      </c>
      <c r="C184" s="46" t="s">
        <v>109</v>
      </c>
      <c r="D184" s="126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117">
        <f t="shared" si="34"/>
        <v>0</v>
      </c>
      <c r="AR184" s="50">
        <f t="shared" si="33"/>
        <v>34</v>
      </c>
      <c r="AS184" s="118">
        <f t="shared" si="28"/>
        <v>0</v>
      </c>
    </row>
    <row r="185" ht="12.75" customHeight="1" spans="1:45">
      <c r="A185" s="48"/>
      <c r="B185" s="49"/>
      <c r="C185" s="46" t="s">
        <v>110</v>
      </c>
      <c r="D185" s="126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117">
        <f t="shared" si="34"/>
        <v>0</v>
      </c>
      <c r="AR185" s="50">
        <f t="shared" ref="AR185:AR193" si="35">34*1</f>
        <v>34</v>
      </c>
      <c r="AS185" s="118">
        <f t="shared" si="28"/>
        <v>0</v>
      </c>
    </row>
    <row r="186" ht="12.75" customHeight="1" spans="1:45">
      <c r="A186" s="48"/>
      <c r="B186" s="49"/>
      <c r="C186" s="46" t="s">
        <v>111</v>
      </c>
      <c r="D186" s="126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117">
        <f t="shared" si="34"/>
        <v>0</v>
      </c>
      <c r="AR186" s="50">
        <f t="shared" si="35"/>
        <v>34</v>
      </c>
      <c r="AS186" s="118">
        <f t="shared" si="28"/>
        <v>0</v>
      </c>
    </row>
    <row r="187" ht="12.75" customHeight="1" spans="1:45">
      <c r="A187" s="48"/>
      <c r="B187" s="49"/>
      <c r="C187" s="46" t="s">
        <v>112</v>
      </c>
      <c r="D187" s="126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117">
        <f t="shared" si="34"/>
        <v>0</v>
      </c>
      <c r="AR187" s="50">
        <f t="shared" si="35"/>
        <v>34</v>
      </c>
      <c r="AS187" s="118">
        <f t="shared" si="28"/>
        <v>0</v>
      </c>
    </row>
    <row r="188" ht="12.75" customHeight="1" spans="1:45">
      <c r="A188" s="48"/>
      <c r="B188" s="49"/>
      <c r="C188" s="46" t="s">
        <v>113</v>
      </c>
      <c r="D188" s="126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117">
        <f t="shared" si="34"/>
        <v>0</v>
      </c>
      <c r="AR188" s="50">
        <f t="shared" si="35"/>
        <v>34</v>
      </c>
      <c r="AS188" s="118">
        <f t="shared" si="28"/>
        <v>0</v>
      </c>
    </row>
    <row r="189" ht="12.75" customHeight="1" spans="1:45">
      <c r="A189" s="48"/>
      <c r="B189" s="49"/>
      <c r="C189" s="46" t="s">
        <v>114</v>
      </c>
      <c r="D189" s="126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117">
        <f t="shared" si="34"/>
        <v>0</v>
      </c>
      <c r="AR189" s="50">
        <f t="shared" si="35"/>
        <v>34</v>
      </c>
      <c r="AS189" s="118">
        <f t="shared" si="28"/>
        <v>0</v>
      </c>
    </row>
    <row r="190" ht="12.75" customHeight="1" spans="1:45">
      <c r="A190" s="48"/>
      <c r="B190" s="49"/>
      <c r="C190" s="46" t="s">
        <v>115</v>
      </c>
      <c r="D190" s="126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117">
        <f t="shared" si="34"/>
        <v>0</v>
      </c>
      <c r="AR190" s="50">
        <f t="shared" si="35"/>
        <v>34</v>
      </c>
      <c r="AS190" s="118">
        <f t="shared" si="28"/>
        <v>0</v>
      </c>
    </row>
    <row r="191" ht="14.25" customHeight="1" spans="1:45">
      <c r="A191" s="48"/>
      <c r="B191" s="49"/>
      <c r="C191" s="46" t="s">
        <v>116</v>
      </c>
      <c r="D191" s="126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17">
        <f t="shared" si="34"/>
        <v>0</v>
      </c>
      <c r="AR191" s="50">
        <f t="shared" si="35"/>
        <v>34</v>
      </c>
      <c r="AS191" s="118">
        <f t="shared" si="28"/>
        <v>0</v>
      </c>
    </row>
    <row r="192" s="2" customFormat="1" ht="11.25" customHeight="1" spans="1:45">
      <c r="A192" s="48"/>
      <c r="B192" s="43"/>
      <c r="C192" s="46" t="s">
        <v>117</v>
      </c>
      <c r="D192" s="58"/>
      <c r="E192" s="59"/>
      <c r="F192" s="59"/>
      <c r="G192" s="53"/>
      <c r="H192" s="59"/>
      <c r="I192" s="59"/>
      <c r="J192" s="4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98"/>
      <c r="AN192" s="98"/>
      <c r="AO192" s="98"/>
      <c r="AP192" s="98"/>
      <c r="AQ192" s="117">
        <f t="shared" si="34"/>
        <v>0</v>
      </c>
      <c r="AR192" s="50">
        <f t="shared" si="35"/>
        <v>34</v>
      </c>
      <c r="AS192" s="118">
        <f t="shared" si="28"/>
        <v>0</v>
      </c>
    </row>
    <row r="193" s="2" customFormat="1" customHeight="1" spans="1:45">
      <c r="A193" s="48"/>
      <c r="B193" s="38" t="s">
        <v>87</v>
      </c>
      <c r="C193" s="46" t="s">
        <v>109</v>
      </c>
      <c r="D193" s="58"/>
      <c r="E193" s="59"/>
      <c r="F193" s="59"/>
      <c r="G193" s="59"/>
      <c r="H193" s="53"/>
      <c r="I193" s="98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76" t="s">
        <v>105</v>
      </c>
      <c r="AM193" s="98"/>
      <c r="AN193" s="98"/>
      <c r="AO193" s="98"/>
      <c r="AP193" s="98"/>
      <c r="AQ193" s="117">
        <f t="shared" si="34"/>
        <v>1</v>
      </c>
      <c r="AR193" s="50">
        <f t="shared" si="35"/>
        <v>34</v>
      </c>
      <c r="AS193" s="118">
        <f t="shared" si="28"/>
        <v>0.0294117647058824</v>
      </c>
    </row>
    <row r="194" s="2" customFormat="1" customHeight="1" spans="1:45">
      <c r="A194" s="48"/>
      <c r="B194" s="49"/>
      <c r="C194" s="46" t="s">
        <v>110</v>
      </c>
      <c r="D194" s="58"/>
      <c r="E194" s="59"/>
      <c r="F194" s="59"/>
      <c r="G194" s="59"/>
      <c r="H194" s="53"/>
      <c r="I194" s="98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76" t="s">
        <v>105</v>
      </c>
      <c r="AM194" s="98"/>
      <c r="AN194" s="98"/>
      <c r="AO194" s="98"/>
      <c r="AP194" s="98"/>
      <c r="AQ194" s="117">
        <f t="shared" si="34"/>
        <v>1</v>
      </c>
      <c r="AR194" s="50">
        <f t="shared" ref="AR194:AR201" si="36">34*1</f>
        <v>34</v>
      </c>
      <c r="AS194" s="118">
        <f t="shared" si="28"/>
        <v>0.0294117647058824</v>
      </c>
    </row>
    <row r="195" s="2" customFormat="1" customHeight="1" spans="1:45">
      <c r="A195" s="48"/>
      <c r="B195" s="49"/>
      <c r="C195" s="46" t="s">
        <v>111</v>
      </c>
      <c r="D195" s="58"/>
      <c r="E195" s="59"/>
      <c r="F195" s="59"/>
      <c r="G195" s="59"/>
      <c r="H195" s="53"/>
      <c r="I195" s="98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76" t="s">
        <v>105</v>
      </c>
      <c r="AM195" s="98"/>
      <c r="AN195" s="98"/>
      <c r="AO195" s="98"/>
      <c r="AP195" s="98"/>
      <c r="AQ195" s="117">
        <f t="shared" si="34"/>
        <v>1</v>
      </c>
      <c r="AR195" s="50">
        <f t="shared" si="36"/>
        <v>34</v>
      </c>
      <c r="AS195" s="118">
        <f t="shared" si="28"/>
        <v>0.0294117647058824</v>
      </c>
    </row>
    <row r="196" s="2" customFormat="1" customHeight="1" spans="1:45">
      <c r="A196" s="48"/>
      <c r="B196" s="49"/>
      <c r="C196" s="46" t="s">
        <v>112</v>
      </c>
      <c r="D196" s="58"/>
      <c r="E196" s="59"/>
      <c r="F196" s="59"/>
      <c r="G196" s="59"/>
      <c r="H196" s="53"/>
      <c r="I196" s="98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76" t="s">
        <v>105</v>
      </c>
      <c r="AM196" s="98"/>
      <c r="AN196" s="98"/>
      <c r="AO196" s="98"/>
      <c r="AP196" s="98"/>
      <c r="AQ196" s="117">
        <f t="shared" si="34"/>
        <v>1</v>
      </c>
      <c r="AR196" s="50">
        <f t="shared" si="36"/>
        <v>34</v>
      </c>
      <c r="AS196" s="118">
        <f t="shared" si="28"/>
        <v>0.0294117647058824</v>
      </c>
    </row>
    <row r="197" s="2" customFormat="1" customHeight="1" spans="1:45">
      <c r="A197" s="48"/>
      <c r="B197" s="49"/>
      <c r="C197" s="46" t="s">
        <v>113</v>
      </c>
      <c r="D197" s="58"/>
      <c r="E197" s="59"/>
      <c r="F197" s="59"/>
      <c r="G197" s="59"/>
      <c r="H197" s="53"/>
      <c r="I197" s="98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76" t="s">
        <v>105</v>
      </c>
      <c r="AM197" s="98"/>
      <c r="AN197" s="98"/>
      <c r="AO197" s="98"/>
      <c r="AP197" s="98"/>
      <c r="AQ197" s="117">
        <f t="shared" si="34"/>
        <v>1</v>
      </c>
      <c r="AR197" s="50">
        <f t="shared" si="36"/>
        <v>34</v>
      </c>
      <c r="AS197" s="118">
        <f t="shared" si="28"/>
        <v>0.0294117647058824</v>
      </c>
    </row>
    <row r="198" s="2" customFormat="1" customHeight="1" spans="1:45">
      <c r="A198" s="48"/>
      <c r="B198" s="49"/>
      <c r="C198" s="46" t="s">
        <v>114</v>
      </c>
      <c r="D198" s="58"/>
      <c r="E198" s="59"/>
      <c r="F198" s="59"/>
      <c r="G198" s="59"/>
      <c r="H198" s="53"/>
      <c r="I198" s="98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76" t="s">
        <v>105</v>
      </c>
      <c r="AM198" s="98"/>
      <c r="AN198" s="98"/>
      <c r="AO198" s="98"/>
      <c r="AP198" s="98"/>
      <c r="AQ198" s="117">
        <f t="shared" si="34"/>
        <v>1</v>
      </c>
      <c r="AR198" s="50">
        <f t="shared" si="36"/>
        <v>34</v>
      </c>
      <c r="AS198" s="118">
        <f t="shared" si="28"/>
        <v>0.0294117647058824</v>
      </c>
    </row>
    <row r="199" s="2" customFormat="1" customHeight="1" spans="1:45">
      <c r="A199" s="48"/>
      <c r="B199" s="49"/>
      <c r="C199" s="46" t="s">
        <v>115</v>
      </c>
      <c r="D199" s="58"/>
      <c r="E199" s="59"/>
      <c r="F199" s="59"/>
      <c r="G199" s="59"/>
      <c r="H199" s="53"/>
      <c r="I199" s="98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76" t="s">
        <v>105</v>
      </c>
      <c r="AM199" s="98"/>
      <c r="AN199" s="98"/>
      <c r="AO199" s="98"/>
      <c r="AP199" s="98"/>
      <c r="AQ199" s="117">
        <f t="shared" si="34"/>
        <v>1</v>
      </c>
      <c r="AR199" s="50">
        <f t="shared" si="36"/>
        <v>34</v>
      </c>
      <c r="AS199" s="118">
        <f t="shared" si="28"/>
        <v>0.0294117647058824</v>
      </c>
    </row>
    <row r="200" s="3" customFormat="1" ht="13.5" customHeight="1" spans="1:45">
      <c r="A200" s="48"/>
      <c r="B200" s="49"/>
      <c r="C200" s="46" t="s">
        <v>116</v>
      </c>
      <c r="D200" s="58"/>
      <c r="E200" s="59"/>
      <c r="F200" s="53"/>
      <c r="G200" s="53"/>
      <c r="H200" s="98"/>
      <c r="I200" s="59"/>
      <c r="J200" s="53"/>
      <c r="K200" s="53"/>
      <c r="L200" s="53"/>
      <c r="M200" s="59"/>
      <c r="N200" s="53"/>
      <c r="O200" s="53"/>
      <c r="P200" s="53"/>
      <c r="Q200" s="59"/>
      <c r="R200" s="53"/>
      <c r="S200" s="53"/>
      <c r="T200" s="53"/>
      <c r="U200" s="59"/>
      <c r="V200" s="53"/>
      <c r="W200" s="53"/>
      <c r="X200" s="59"/>
      <c r="Y200" s="53"/>
      <c r="Z200" s="53"/>
      <c r="AA200" s="53"/>
      <c r="AB200" s="59"/>
      <c r="AC200" s="53"/>
      <c r="AD200" s="53"/>
      <c r="AE200" s="59"/>
      <c r="AF200" s="59"/>
      <c r="AG200" s="53"/>
      <c r="AH200" s="53"/>
      <c r="AI200" s="53"/>
      <c r="AJ200" s="59"/>
      <c r="AK200" s="53"/>
      <c r="AL200" s="76" t="s">
        <v>105</v>
      </c>
      <c r="AM200" s="98"/>
      <c r="AN200" s="98"/>
      <c r="AO200" s="98"/>
      <c r="AP200" s="98"/>
      <c r="AQ200" s="117">
        <f t="shared" si="34"/>
        <v>1</v>
      </c>
      <c r="AR200" s="50">
        <f t="shared" si="36"/>
        <v>34</v>
      </c>
      <c r="AS200" s="118">
        <f t="shared" si="28"/>
        <v>0.0294117647058824</v>
      </c>
    </row>
    <row r="201" s="3" customFormat="1" customHeight="1" spans="1:45">
      <c r="A201" s="48"/>
      <c r="B201" s="43"/>
      <c r="C201" s="46" t="s">
        <v>117</v>
      </c>
      <c r="D201" s="58"/>
      <c r="E201" s="59"/>
      <c r="F201" s="53"/>
      <c r="G201" s="4"/>
      <c r="H201" s="53"/>
      <c r="I201" s="59"/>
      <c r="J201" s="53"/>
      <c r="K201" s="53"/>
      <c r="L201" s="53"/>
      <c r="M201" s="59"/>
      <c r="N201" s="53"/>
      <c r="O201" s="53"/>
      <c r="P201" s="53"/>
      <c r="Q201" s="59"/>
      <c r="R201" s="53"/>
      <c r="S201" s="53"/>
      <c r="T201" s="53"/>
      <c r="U201" s="59"/>
      <c r="V201" s="53"/>
      <c r="W201" s="53"/>
      <c r="X201" s="59"/>
      <c r="Y201" s="53"/>
      <c r="Z201" s="53"/>
      <c r="AA201" s="53"/>
      <c r="AB201" s="59"/>
      <c r="AC201" s="53"/>
      <c r="AD201" s="53"/>
      <c r="AE201" s="59"/>
      <c r="AF201" s="59"/>
      <c r="AG201" s="53"/>
      <c r="AH201" s="53"/>
      <c r="AI201" s="53"/>
      <c r="AJ201" s="59"/>
      <c r="AK201" s="53"/>
      <c r="AL201" s="76" t="s">
        <v>105</v>
      </c>
      <c r="AM201" s="98"/>
      <c r="AN201" s="98"/>
      <c r="AO201" s="98"/>
      <c r="AP201" s="98"/>
      <c r="AQ201" s="117">
        <f t="shared" si="34"/>
        <v>1</v>
      </c>
      <c r="AR201" s="50">
        <f t="shared" si="36"/>
        <v>34</v>
      </c>
      <c r="AS201" s="118">
        <f t="shared" si="28"/>
        <v>0.0294117647058824</v>
      </c>
    </row>
    <row r="202" s="3" customFormat="1" customHeight="1" spans="1:45">
      <c r="A202" s="48"/>
      <c r="B202" s="40" t="s">
        <v>88</v>
      </c>
      <c r="C202" s="46" t="s">
        <v>109</v>
      </c>
      <c r="D202" s="58"/>
      <c r="E202" s="59"/>
      <c r="F202" s="53"/>
      <c r="G202" s="53"/>
      <c r="H202" s="4"/>
      <c r="I202" s="53"/>
      <c r="J202" s="53"/>
      <c r="K202" s="53"/>
      <c r="L202" s="53"/>
      <c r="M202" s="59"/>
      <c r="N202" s="53"/>
      <c r="O202" s="53"/>
      <c r="P202" s="53"/>
      <c r="Q202" s="59"/>
      <c r="R202" s="53"/>
      <c r="S202" s="53"/>
      <c r="T202" s="53"/>
      <c r="U202" s="59"/>
      <c r="V202" s="53"/>
      <c r="W202" s="53"/>
      <c r="X202" s="59"/>
      <c r="Y202" s="53"/>
      <c r="Z202" s="53"/>
      <c r="AA202" s="53"/>
      <c r="AB202" s="98"/>
      <c r="AC202" s="98"/>
      <c r="AD202" s="98"/>
      <c r="AE202" s="59"/>
      <c r="AF202" s="59"/>
      <c r="AG202" s="53"/>
      <c r="AH202" s="53"/>
      <c r="AI202" s="53"/>
      <c r="AJ202" s="59"/>
      <c r="AK202" s="53"/>
      <c r="AL202" s="53"/>
      <c r="AM202" s="98"/>
      <c r="AN202" s="98"/>
      <c r="AO202" s="98"/>
      <c r="AP202" s="98"/>
      <c r="AQ202" s="117">
        <f t="shared" si="34"/>
        <v>0</v>
      </c>
      <c r="AR202" s="50">
        <f>34*2</f>
        <v>68</v>
      </c>
      <c r="AS202" s="118">
        <f t="shared" si="28"/>
        <v>0</v>
      </c>
    </row>
    <row r="203" s="3" customFormat="1" customHeight="1" spans="1:45">
      <c r="A203" s="48"/>
      <c r="B203" s="40"/>
      <c r="C203" s="46" t="s">
        <v>110</v>
      </c>
      <c r="D203" s="58"/>
      <c r="E203" s="59"/>
      <c r="F203" s="53"/>
      <c r="G203" s="53"/>
      <c r="H203" s="53"/>
      <c r="I203" s="59"/>
      <c r="J203" s="53"/>
      <c r="K203" s="53"/>
      <c r="L203" s="53"/>
      <c r="M203" s="59"/>
      <c r="N203" s="53"/>
      <c r="O203" s="53"/>
      <c r="P203" s="53"/>
      <c r="Q203" s="59"/>
      <c r="R203" s="53"/>
      <c r="S203" s="53"/>
      <c r="T203" s="53"/>
      <c r="U203" s="59"/>
      <c r="V203" s="53"/>
      <c r="W203" s="53"/>
      <c r="X203" s="59"/>
      <c r="Y203" s="53"/>
      <c r="Z203" s="53"/>
      <c r="AA203" s="53"/>
      <c r="AB203" s="53"/>
      <c r="AC203" s="53"/>
      <c r="AD203" s="59"/>
      <c r="AE203" s="59"/>
      <c r="AF203" s="59"/>
      <c r="AG203" s="59"/>
      <c r="AH203" s="98"/>
      <c r="AI203" s="98"/>
      <c r="AJ203" s="98"/>
      <c r="AK203" s="53"/>
      <c r="AL203" s="53"/>
      <c r="AM203" s="98"/>
      <c r="AN203" s="98"/>
      <c r="AO203" s="98"/>
      <c r="AP203" s="98"/>
      <c r="AQ203" s="117">
        <f t="shared" si="34"/>
        <v>0</v>
      </c>
      <c r="AR203" s="50">
        <f>34*2</f>
        <v>68</v>
      </c>
      <c r="AS203" s="118">
        <f t="shared" si="28"/>
        <v>0</v>
      </c>
    </row>
    <row r="204" s="3" customFormat="1" customHeight="1" spans="1:45">
      <c r="A204" s="48"/>
      <c r="B204" s="40"/>
      <c r="C204" s="46" t="s">
        <v>111</v>
      </c>
      <c r="D204" s="58"/>
      <c r="E204" s="59"/>
      <c r="F204" s="53"/>
      <c r="G204" s="53"/>
      <c r="H204" s="53"/>
      <c r="I204" s="59"/>
      <c r="J204" s="53"/>
      <c r="K204" s="53"/>
      <c r="L204" s="53"/>
      <c r="M204" s="59"/>
      <c r="N204" s="53"/>
      <c r="O204" s="53"/>
      <c r="P204" s="53"/>
      <c r="Q204" s="59"/>
      <c r="R204" s="53"/>
      <c r="S204" s="53"/>
      <c r="T204" s="53"/>
      <c r="U204" s="59"/>
      <c r="V204" s="53"/>
      <c r="W204" s="53"/>
      <c r="X204" s="59"/>
      <c r="Y204" s="53"/>
      <c r="Z204" s="53"/>
      <c r="AA204" s="53"/>
      <c r="AB204" s="53"/>
      <c r="AC204" s="53"/>
      <c r="AD204" s="59"/>
      <c r="AE204" s="59"/>
      <c r="AF204" s="59"/>
      <c r="AG204" s="59"/>
      <c r="AH204" s="98"/>
      <c r="AI204" s="98"/>
      <c r="AJ204" s="98"/>
      <c r="AK204" s="53"/>
      <c r="AL204" s="53"/>
      <c r="AM204" s="98"/>
      <c r="AN204" s="98"/>
      <c r="AO204" s="98"/>
      <c r="AP204" s="98"/>
      <c r="AQ204" s="117">
        <f t="shared" si="34"/>
        <v>0</v>
      </c>
      <c r="AR204" s="50">
        <f t="shared" ref="AR204:AR210" si="37">34*2</f>
        <v>68</v>
      </c>
      <c r="AS204" s="118">
        <f t="shared" si="28"/>
        <v>0</v>
      </c>
    </row>
    <row r="205" s="3" customFormat="1" customHeight="1" spans="1:45">
      <c r="A205" s="48"/>
      <c r="B205" s="40"/>
      <c r="C205" s="46" t="s">
        <v>112</v>
      </c>
      <c r="D205" s="58"/>
      <c r="E205" s="59"/>
      <c r="F205" s="53"/>
      <c r="G205" s="53"/>
      <c r="H205" s="53"/>
      <c r="I205" s="59"/>
      <c r="J205" s="53"/>
      <c r="K205" s="53"/>
      <c r="L205" s="53"/>
      <c r="M205" s="59"/>
      <c r="N205" s="53"/>
      <c r="O205" s="53"/>
      <c r="P205" s="53"/>
      <c r="Q205" s="59"/>
      <c r="R205" s="53"/>
      <c r="S205" s="53"/>
      <c r="T205" s="53"/>
      <c r="U205" s="59"/>
      <c r="V205" s="53"/>
      <c r="W205" s="53"/>
      <c r="X205" s="59"/>
      <c r="Y205" s="53"/>
      <c r="Z205" s="53"/>
      <c r="AA205" s="53"/>
      <c r="AB205" s="53"/>
      <c r="AC205" s="53"/>
      <c r="AD205" s="59"/>
      <c r="AE205" s="59"/>
      <c r="AF205" s="59"/>
      <c r="AG205" s="59"/>
      <c r="AH205" s="98"/>
      <c r="AI205" s="98"/>
      <c r="AJ205" s="98"/>
      <c r="AK205" s="53"/>
      <c r="AL205" s="53"/>
      <c r="AM205" s="98"/>
      <c r="AN205" s="98"/>
      <c r="AO205" s="98"/>
      <c r="AP205" s="98"/>
      <c r="AQ205" s="117">
        <f t="shared" si="34"/>
        <v>0</v>
      </c>
      <c r="AR205" s="50">
        <f t="shared" si="37"/>
        <v>68</v>
      </c>
      <c r="AS205" s="118">
        <f t="shared" si="28"/>
        <v>0</v>
      </c>
    </row>
    <row r="206" s="3" customFormat="1" customHeight="1" spans="1:45">
      <c r="A206" s="48"/>
      <c r="B206" s="40"/>
      <c r="C206" s="46" t="s">
        <v>113</v>
      </c>
      <c r="D206" s="58"/>
      <c r="E206" s="59"/>
      <c r="F206" s="53"/>
      <c r="G206" s="53"/>
      <c r="H206" s="53"/>
      <c r="I206" s="59"/>
      <c r="J206" s="53"/>
      <c r="K206" s="53"/>
      <c r="L206" s="53"/>
      <c r="M206" s="59"/>
      <c r="N206" s="53"/>
      <c r="O206" s="53"/>
      <c r="P206" s="53"/>
      <c r="Q206" s="59"/>
      <c r="R206" s="53"/>
      <c r="S206" s="53"/>
      <c r="T206" s="53"/>
      <c r="U206" s="59"/>
      <c r="V206" s="53"/>
      <c r="W206" s="53"/>
      <c r="X206" s="59"/>
      <c r="Y206" s="53"/>
      <c r="Z206" s="53"/>
      <c r="AA206" s="53"/>
      <c r="AB206" s="53"/>
      <c r="AC206" s="53"/>
      <c r="AD206" s="59"/>
      <c r="AE206" s="59"/>
      <c r="AF206" s="59"/>
      <c r="AG206" s="59"/>
      <c r="AH206" s="98"/>
      <c r="AI206" s="98"/>
      <c r="AJ206" s="98"/>
      <c r="AK206" s="53"/>
      <c r="AL206" s="53"/>
      <c r="AM206" s="98"/>
      <c r="AN206" s="98"/>
      <c r="AO206" s="98"/>
      <c r="AP206" s="98"/>
      <c r="AQ206" s="117">
        <f t="shared" si="34"/>
        <v>0</v>
      </c>
      <c r="AR206" s="50">
        <f t="shared" si="37"/>
        <v>68</v>
      </c>
      <c r="AS206" s="118">
        <f t="shared" si="28"/>
        <v>0</v>
      </c>
    </row>
    <row r="207" s="3" customFormat="1" customHeight="1" spans="1:45">
      <c r="A207" s="48"/>
      <c r="B207" s="40"/>
      <c r="C207" s="46" t="s">
        <v>114</v>
      </c>
      <c r="D207" s="58"/>
      <c r="E207" s="59"/>
      <c r="F207" s="53"/>
      <c r="G207" s="53"/>
      <c r="H207" s="53"/>
      <c r="I207" s="59"/>
      <c r="J207" s="53"/>
      <c r="K207" s="53"/>
      <c r="L207" s="53"/>
      <c r="M207" s="59"/>
      <c r="N207" s="53"/>
      <c r="O207" s="53"/>
      <c r="P207" s="53"/>
      <c r="Q207" s="59"/>
      <c r="R207" s="53"/>
      <c r="S207" s="53"/>
      <c r="T207" s="53"/>
      <c r="U207" s="59"/>
      <c r="V207" s="53"/>
      <c r="W207" s="53"/>
      <c r="X207" s="59"/>
      <c r="Y207" s="53"/>
      <c r="Z207" s="53"/>
      <c r="AA207" s="53"/>
      <c r="AB207" s="53"/>
      <c r="AC207" s="53"/>
      <c r="AD207" s="59"/>
      <c r="AE207" s="59"/>
      <c r="AF207" s="59"/>
      <c r="AG207" s="59"/>
      <c r="AH207" s="98"/>
      <c r="AI207" s="98"/>
      <c r="AJ207" s="98"/>
      <c r="AK207" s="53"/>
      <c r="AL207" s="53"/>
      <c r="AM207" s="98"/>
      <c r="AN207" s="98"/>
      <c r="AO207" s="98"/>
      <c r="AP207" s="98"/>
      <c r="AQ207" s="117">
        <f t="shared" si="34"/>
        <v>0</v>
      </c>
      <c r="AR207" s="50">
        <f t="shared" si="37"/>
        <v>68</v>
      </c>
      <c r="AS207" s="118">
        <f t="shared" si="28"/>
        <v>0</v>
      </c>
    </row>
    <row r="208" s="3" customFormat="1" customHeight="1" spans="1:45">
      <c r="A208" s="48"/>
      <c r="B208" s="40"/>
      <c r="C208" s="46" t="s">
        <v>115</v>
      </c>
      <c r="D208" s="58"/>
      <c r="E208" s="59"/>
      <c r="F208" s="53"/>
      <c r="G208" s="53"/>
      <c r="H208" s="53"/>
      <c r="I208" s="59"/>
      <c r="J208" s="53"/>
      <c r="K208" s="53"/>
      <c r="L208" s="53"/>
      <c r="M208" s="59"/>
      <c r="N208" s="53"/>
      <c r="O208" s="53"/>
      <c r="P208" s="53"/>
      <c r="Q208" s="59"/>
      <c r="R208" s="53"/>
      <c r="S208" s="53"/>
      <c r="T208" s="53"/>
      <c r="U208" s="59"/>
      <c r="V208" s="53"/>
      <c r="W208" s="53"/>
      <c r="X208" s="59"/>
      <c r="Y208" s="53"/>
      <c r="Z208" s="53"/>
      <c r="AA208" s="53"/>
      <c r="AB208" s="53"/>
      <c r="AC208" s="53"/>
      <c r="AD208" s="59"/>
      <c r="AE208" s="59"/>
      <c r="AF208" s="59"/>
      <c r="AG208" s="59"/>
      <c r="AH208" s="98"/>
      <c r="AI208" s="98"/>
      <c r="AJ208" s="98"/>
      <c r="AK208" s="53"/>
      <c r="AL208" s="53"/>
      <c r="AM208" s="98"/>
      <c r="AN208" s="98"/>
      <c r="AO208" s="98"/>
      <c r="AP208" s="98"/>
      <c r="AQ208" s="117">
        <f t="shared" si="34"/>
        <v>0</v>
      </c>
      <c r="AR208" s="50">
        <f t="shared" si="37"/>
        <v>68</v>
      </c>
      <c r="AS208" s="118">
        <f>AQ208/AR208</f>
        <v>0</v>
      </c>
    </row>
    <row r="209" s="3" customFormat="1" customHeight="1" spans="1:45">
      <c r="A209" s="48"/>
      <c r="B209" s="40"/>
      <c r="C209" s="46" t="s">
        <v>116</v>
      </c>
      <c r="D209" s="58"/>
      <c r="E209" s="59"/>
      <c r="F209" s="53"/>
      <c r="G209" s="53"/>
      <c r="H209" s="53"/>
      <c r="I209" s="59"/>
      <c r="J209" s="53"/>
      <c r="K209" s="53"/>
      <c r="L209" s="53"/>
      <c r="M209" s="59"/>
      <c r="N209" s="53"/>
      <c r="O209" s="53"/>
      <c r="P209" s="53"/>
      <c r="Q209" s="59"/>
      <c r="R209" s="53"/>
      <c r="S209" s="53"/>
      <c r="T209" s="53"/>
      <c r="U209" s="59"/>
      <c r="V209" s="53"/>
      <c r="W209" s="53"/>
      <c r="X209" s="59"/>
      <c r="Y209" s="53"/>
      <c r="Z209" s="53"/>
      <c r="AA209" s="53"/>
      <c r="AB209" s="53"/>
      <c r="AC209" s="53"/>
      <c r="AD209" s="59"/>
      <c r="AE209" s="59"/>
      <c r="AF209" s="59"/>
      <c r="AG209" s="59"/>
      <c r="AH209" s="98"/>
      <c r="AI209" s="98"/>
      <c r="AJ209" s="98"/>
      <c r="AK209" s="53"/>
      <c r="AL209" s="53"/>
      <c r="AM209" s="98"/>
      <c r="AN209" s="98"/>
      <c r="AO209" s="98"/>
      <c r="AP209" s="98"/>
      <c r="AQ209" s="117">
        <f t="shared" si="34"/>
        <v>0</v>
      </c>
      <c r="AR209" s="50">
        <f t="shared" si="37"/>
        <v>68</v>
      </c>
      <c r="AS209" s="118">
        <f>AQ209/AR209</f>
        <v>0</v>
      </c>
    </row>
    <row r="210" s="3" customFormat="1" customHeight="1" spans="1:45">
      <c r="A210" s="48"/>
      <c r="B210" s="40"/>
      <c r="C210" s="46" t="s">
        <v>117</v>
      </c>
      <c r="D210" s="58"/>
      <c r="E210" s="59"/>
      <c r="F210" s="53"/>
      <c r="G210" s="53"/>
      <c r="H210" s="53"/>
      <c r="I210" s="59"/>
      <c r="J210" s="53"/>
      <c r="K210" s="53"/>
      <c r="L210" s="53"/>
      <c r="M210" s="59"/>
      <c r="N210" s="53"/>
      <c r="O210" s="53"/>
      <c r="P210" s="53"/>
      <c r="Q210" s="59"/>
      <c r="R210" s="53"/>
      <c r="S210" s="53"/>
      <c r="T210" s="53"/>
      <c r="U210" s="59"/>
      <c r="V210" s="53"/>
      <c r="W210" s="53"/>
      <c r="X210" s="59"/>
      <c r="Y210" s="53"/>
      <c r="Z210" s="53"/>
      <c r="AA210" s="53"/>
      <c r="AB210" s="53"/>
      <c r="AC210" s="53"/>
      <c r="AD210" s="59"/>
      <c r="AE210" s="59"/>
      <c r="AF210" s="59"/>
      <c r="AG210" s="59"/>
      <c r="AH210" s="98"/>
      <c r="AI210" s="98"/>
      <c r="AJ210" s="98"/>
      <c r="AK210" s="53"/>
      <c r="AL210" s="53"/>
      <c r="AM210" s="98"/>
      <c r="AN210" s="98"/>
      <c r="AO210" s="98"/>
      <c r="AP210" s="98"/>
      <c r="AQ210" s="117">
        <f t="shared" si="34"/>
        <v>0</v>
      </c>
      <c r="AR210" s="50">
        <f t="shared" si="37"/>
        <v>68</v>
      </c>
      <c r="AS210" s="118">
        <f>AQ210/AR210</f>
        <v>0</v>
      </c>
    </row>
    <row r="211" s="3" customFormat="1" ht="20.25" customHeight="1" spans="1:45">
      <c r="A211" s="107"/>
      <c r="B211" s="127"/>
      <c r="C211" s="127"/>
      <c r="D211" s="127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107"/>
      <c r="AN211" s="107"/>
      <c r="AO211" s="107"/>
      <c r="AP211" s="107"/>
      <c r="AQ211" s="107"/>
      <c r="AR211" s="107"/>
      <c r="AS211" s="107"/>
    </row>
    <row r="212" s="5" customFormat="1" ht="123" customHeight="1" spans="1:45">
      <c r="A212" s="128" t="s">
        <v>118</v>
      </c>
      <c r="B212" s="128"/>
      <c r="C212" s="128"/>
      <c r="D212" s="128"/>
      <c r="E212" s="56" t="s">
        <v>55</v>
      </c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119"/>
      <c r="AQ212" s="115" t="s">
        <v>56</v>
      </c>
      <c r="AR212" s="115" t="s">
        <v>57</v>
      </c>
      <c r="AS212" s="116" t="s">
        <v>58</v>
      </c>
    </row>
    <row r="213" s="5" customFormat="1" ht="12.75" spans="1:45">
      <c r="A213" s="36" t="s">
        <v>59</v>
      </c>
      <c r="B213" s="37"/>
      <c r="C213" s="38" t="s">
        <v>60</v>
      </c>
      <c r="D213" s="39" t="s">
        <v>61</v>
      </c>
      <c r="E213" s="40" t="s">
        <v>62</v>
      </c>
      <c r="F213" s="40"/>
      <c r="G213" s="40"/>
      <c r="H213" s="40"/>
      <c r="I213" s="40" t="s">
        <v>63</v>
      </c>
      <c r="J213" s="40"/>
      <c r="K213" s="40"/>
      <c r="L213" s="40"/>
      <c r="M213" s="40" t="s">
        <v>64</v>
      </c>
      <c r="N213" s="40"/>
      <c r="O213" s="40"/>
      <c r="P213" s="40"/>
      <c r="Q213" s="40" t="s">
        <v>65</v>
      </c>
      <c r="R213" s="40"/>
      <c r="S213" s="40"/>
      <c r="T213" s="40"/>
      <c r="U213" s="40" t="s">
        <v>66</v>
      </c>
      <c r="V213" s="40"/>
      <c r="W213" s="40"/>
      <c r="X213" s="40" t="s">
        <v>67</v>
      </c>
      <c r="Y213" s="40"/>
      <c r="Z213" s="40"/>
      <c r="AA213" s="40"/>
      <c r="AB213" s="40" t="s">
        <v>68</v>
      </c>
      <c r="AC213" s="40"/>
      <c r="AD213" s="40"/>
      <c r="AE213" s="40" t="s">
        <v>69</v>
      </c>
      <c r="AF213" s="40"/>
      <c r="AG213" s="40"/>
      <c r="AH213" s="40"/>
      <c r="AI213" s="40"/>
      <c r="AJ213" s="40" t="s">
        <v>70</v>
      </c>
      <c r="AK213" s="40"/>
      <c r="AL213" s="40"/>
      <c r="AM213" s="40" t="s">
        <v>71</v>
      </c>
      <c r="AN213" s="40"/>
      <c r="AO213" s="40"/>
      <c r="AP213" s="40"/>
      <c r="AQ213" s="115"/>
      <c r="AR213" s="115"/>
      <c r="AS213" s="116"/>
    </row>
    <row r="214" s="5" customFormat="1" ht="12.75" spans="1:45">
      <c r="A214" s="41"/>
      <c r="B214" s="42"/>
      <c r="C214" s="43"/>
      <c r="D214" s="39" t="s">
        <v>72</v>
      </c>
      <c r="E214" s="44">
        <v>1</v>
      </c>
      <c r="F214" s="44">
        <v>2</v>
      </c>
      <c r="G214" s="44">
        <v>3</v>
      </c>
      <c r="H214" s="44">
        <v>4</v>
      </c>
      <c r="I214" s="44">
        <v>5</v>
      </c>
      <c r="J214" s="44">
        <v>6</v>
      </c>
      <c r="K214" s="44">
        <v>7</v>
      </c>
      <c r="L214" s="44">
        <v>8</v>
      </c>
      <c r="M214" s="44">
        <v>9</v>
      </c>
      <c r="N214" s="44">
        <v>10</v>
      </c>
      <c r="O214" s="44">
        <v>11</v>
      </c>
      <c r="P214" s="44">
        <v>12</v>
      </c>
      <c r="Q214" s="44">
        <v>13</v>
      </c>
      <c r="R214" s="44">
        <v>14</v>
      </c>
      <c r="S214" s="44">
        <v>15</v>
      </c>
      <c r="T214" s="44">
        <v>16</v>
      </c>
      <c r="U214" s="44">
        <v>17</v>
      </c>
      <c r="V214" s="44">
        <v>18</v>
      </c>
      <c r="W214" s="44">
        <v>19</v>
      </c>
      <c r="X214" s="44">
        <v>20</v>
      </c>
      <c r="Y214" s="44">
        <v>21</v>
      </c>
      <c r="Z214" s="44">
        <v>22</v>
      </c>
      <c r="AA214" s="44">
        <v>23</v>
      </c>
      <c r="AB214" s="44">
        <v>24</v>
      </c>
      <c r="AC214" s="44">
        <v>25</v>
      </c>
      <c r="AD214" s="44">
        <v>26</v>
      </c>
      <c r="AE214" s="44">
        <v>27</v>
      </c>
      <c r="AF214" s="44">
        <v>28</v>
      </c>
      <c r="AG214" s="44">
        <v>29</v>
      </c>
      <c r="AH214" s="44">
        <v>30</v>
      </c>
      <c r="AI214" s="44">
        <v>31</v>
      </c>
      <c r="AJ214" s="44">
        <v>32</v>
      </c>
      <c r="AK214" s="44">
        <v>33</v>
      </c>
      <c r="AL214" s="44">
        <v>34</v>
      </c>
      <c r="AM214" s="44">
        <v>35</v>
      </c>
      <c r="AN214" s="44">
        <v>36</v>
      </c>
      <c r="AO214" s="44">
        <v>37</v>
      </c>
      <c r="AP214" s="44">
        <v>38</v>
      </c>
      <c r="AQ214" s="115"/>
      <c r="AR214" s="115"/>
      <c r="AS214" s="116"/>
    </row>
    <row r="215" ht="12.75" customHeight="1" spans="1:45">
      <c r="A215" s="130" t="s">
        <v>90</v>
      </c>
      <c r="B215" s="38" t="s">
        <v>74</v>
      </c>
      <c r="C215" s="46" t="s">
        <v>119</v>
      </c>
      <c r="D215" s="52"/>
      <c r="E215" s="51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133" t="s">
        <v>120</v>
      </c>
      <c r="AI215" s="53"/>
      <c r="AJ215" s="53"/>
      <c r="AK215" s="53"/>
      <c r="AL215" s="131" t="s">
        <v>94</v>
      </c>
      <c r="AM215" s="134"/>
      <c r="AN215" s="106"/>
      <c r="AO215" s="106"/>
      <c r="AP215" s="106"/>
      <c r="AQ215" s="135">
        <v>2</v>
      </c>
      <c r="AR215" s="136">
        <f>34*5</f>
        <v>170</v>
      </c>
      <c r="AS215" s="137">
        <f t="shared" ref="AS215:AS236" si="38">AQ215/AR215</f>
        <v>0.0117647058823529</v>
      </c>
    </row>
    <row r="216" ht="12.75" customHeight="1" spans="1:45">
      <c r="A216" s="130"/>
      <c r="B216" s="49"/>
      <c r="C216" s="46" t="s">
        <v>121</v>
      </c>
      <c r="D216" s="52"/>
      <c r="E216" s="51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133" t="s">
        <v>120</v>
      </c>
      <c r="AI216" s="53"/>
      <c r="AJ216" s="53"/>
      <c r="AK216" s="53"/>
      <c r="AL216" s="131" t="s">
        <v>94</v>
      </c>
      <c r="AM216" s="134"/>
      <c r="AN216" s="106"/>
      <c r="AO216" s="106"/>
      <c r="AP216" s="106"/>
      <c r="AQ216" s="106">
        <v>2</v>
      </c>
      <c r="AR216" s="136">
        <f>34*5</f>
        <v>170</v>
      </c>
      <c r="AS216" s="137">
        <f t="shared" si="38"/>
        <v>0.0117647058823529</v>
      </c>
    </row>
    <row r="217" ht="12.75" customHeight="1" spans="1:45">
      <c r="A217" s="130"/>
      <c r="B217" s="49"/>
      <c r="C217" s="46" t="s">
        <v>122</v>
      </c>
      <c r="D217" s="52"/>
      <c r="E217" s="51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133" t="s">
        <v>120</v>
      </c>
      <c r="AI217" s="53"/>
      <c r="AJ217" s="53"/>
      <c r="AK217" s="53"/>
      <c r="AL217" s="131" t="s">
        <v>94</v>
      </c>
      <c r="AM217" s="134"/>
      <c r="AN217" s="106"/>
      <c r="AO217" s="106"/>
      <c r="AP217" s="106"/>
      <c r="AQ217" s="135">
        <v>2</v>
      </c>
      <c r="AR217" s="136">
        <v>170</v>
      </c>
      <c r="AS217" s="137">
        <f t="shared" si="38"/>
        <v>0.0117647058823529</v>
      </c>
    </row>
    <row r="218" ht="12.75" customHeight="1" spans="1:45">
      <c r="A218" s="130"/>
      <c r="B218" s="49"/>
      <c r="C218" s="46" t="s">
        <v>123</v>
      </c>
      <c r="D218" s="52"/>
      <c r="E218" s="51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133" t="s">
        <v>120</v>
      </c>
      <c r="AI218" s="53"/>
      <c r="AJ218" s="53"/>
      <c r="AK218" s="53"/>
      <c r="AL218" s="131" t="s">
        <v>94</v>
      </c>
      <c r="AM218" s="134"/>
      <c r="AN218" s="106"/>
      <c r="AO218" s="106"/>
      <c r="AP218" s="106"/>
      <c r="AQ218" s="135">
        <v>2</v>
      </c>
      <c r="AR218" s="136">
        <v>170</v>
      </c>
      <c r="AS218" s="137">
        <f t="shared" si="38"/>
        <v>0.0117647058823529</v>
      </c>
    </row>
    <row r="219" ht="12.75" customHeight="1" spans="1:45">
      <c r="A219" s="130"/>
      <c r="B219" s="49"/>
      <c r="C219" s="46" t="s">
        <v>124</v>
      </c>
      <c r="D219" s="52"/>
      <c r="E219" s="51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133" t="s">
        <v>120</v>
      </c>
      <c r="AI219" s="53"/>
      <c r="AJ219" s="53"/>
      <c r="AK219" s="53"/>
      <c r="AL219" s="131" t="s">
        <v>94</v>
      </c>
      <c r="AM219" s="134"/>
      <c r="AN219" s="106"/>
      <c r="AO219" s="106"/>
      <c r="AP219" s="106"/>
      <c r="AQ219" s="135">
        <v>2</v>
      </c>
      <c r="AR219" s="136">
        <v>170</v>
      </c>
      <c r="AS219" s="137">
        <f t="shared" si="38"/>
        <v>0.0117647058823529</v>
      </c>
    </row>
    <row r="220" ht="12.75" customHeight="1" spans="1:45">
      <c r="A220" s="130"/>
      <c r="B220" s="49"/>
      <c r="C220" s="46" t="s">
        <v>125</v>
      </c>
      <c r="D220" s="52"/>
      <c r="E220" s="51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133" t="s">
        <v>120</v>
      </c>
      <c r="AI220" s="53"/>
      <c r="AJ220" s="53"/>
      <c r="AK220" s="53"/>
      <c r="AL220" s="131" t="s">
        <v>94</v>
      </c>
      <c r="AM220" s="134"/>
      <c r="AN220" s="106"/>
      <c r="AO220" s="106"/>
      <c r="AP220" s="106"/>
      <c r="AQ220" s="135">
        <v>2</v>
      </c>
      <c r="AR220" s="136">
        <v>170</v>
      </c>
      <c r="AS220" s="137">
        <f t="shared" si="38"/>
        <v>0.0117647058823529</v>
      </c>
    </row>
    <row r="221" ht="12.75" customHeight="1" spans="1:45">
      <c r="A221" s="130"/>
      <c r="B221" s="49"/>
      <c r="C221" s="46" t="s">
        <v>126</v>
      </c>
      <c r="D221" s="52"/>
      <c r="E221" s="51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133" t="s">
        <v>120</v>
      </c>
      <c r="AI221" s="53"/>
      <c r="AJ221" s="53"/>
      <c r="AK221" s="53"/>
      <c r="AL221" s="131" t="s">
        <v>94</v>
      </c>
      <c r="AM221" s="134"/>
      <c r="AN221" s="106"/>
      <c r="AO221" s="106"/>
      <c r="AP221" s="106"/>
      <c r="AQ221" s="135">
        <v>2</v>
      </c>
      <c r="AR221" s="136">
        <v>170</v>
      </c>
      <c r="AS221" s="137">
        <f t="shared" si="38"/>
        <v>0.0117647058823529</v>
      </c>
    </row>
    <row r="222" ht="12.75" customHeight="1" spans="1:45">
      <c r="A222" s="130"/>
      <c r="B222" s="49"/>
      <c r="C222" s="46" t="s">
        <v>127</v>
      </c>
      <c r="D222" s="52"/>
      <c r="E222" s="51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133" t="s">
        <v>120</v>
      </c>
      <c r="AI222" s="53"/>
      <c r="AJ222" s="53"/>
      <c r="AK222" s="53"/>
      <c r="AL222" s="131" t="s">
        <v>94</v>
      </c>
      <c r="AM222" s="134"/>
      <c r="AN222" s="106"/>
      <c r="AO222" s="106"/>
      <c r="AP222" s="106"/>
      <c r="AQ222" s="135">
        <v>2</v>
      </c>
      <c r="AR222" s="136">
        <v>170</v>
      </c>
      <c r="AS222" s="137">
        <f t="shared" si="38"/>
        <v>0.0117647058823529</v>
      </c>
    </row>
    <row r="223" ht="12.75" customHeight="1" spans="1:45">
      <c r="A223" s="130"/>
      <c r="B223" s="43"/>
      <c r="C223" s="46" t="s">
        <v>128</v>
      </c>
      <c r="D223" s="52"/>
      <c r="E223" s="51"/>
      <c r="F223" s="53"/>
      <c r="G223" s="53"/>
      <c r="H223" s="53"/>
      <c r="I223" s="53"/>
      <c r="J223" s="53"/>
      <c r="K223" s="76" t="s">
        <v>94</v>
      </c>
      <c r="L223" s="53"/>
      <c r="M223" s="53"/>
      <c r="N223" s="53"/>
      <c r="O223" s="53"/>
      <c r="P223" s="76" t="s">
        <v>94</v>
      </c>
      <c r="Q223" s="53"/>
      <c r="R223" s="53"/>
      <c r="S223" s="76" t="s">
        <v>94</v>
      </c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133" t="s">
        <v>120</v>
      </c>
      <c r="AI223" s="53"/>
      <c r="AJ223" s="53"/>
      <c r="AK223" s="53"/>
      <c r="AL223" s="131" t="s">
        <v>94</v>
      </c>
      <c r="AM223" s="134"/>
      <c r="AN223" s="106"/>
      <c r="AO223" s="106"/>
      <c r="AP223" s="106"/>
      <c r="AQ223" s="106">
        <v>5</v>
      </c>
      <c r="AR223" s="136">
        <f>34*5</f>
        <v>170</v>
      </c>
      <c r="AS223" s="137">
        <f t="shared" si="38"/>
        <v>0.0294117647058824</v>
      </c>
    </row>
    <row r="224" ht="12.75" customHeight="1" spans="1:45">
      <c r="A224" s="130"/>
      <c r="B224" s="38" t="s">
        <v>82</v>
      </c>
      <c r="C224" s="46" t="s">
        <v>119</v>
      </c>
      <c r="D224" s="52"/>
      <c r="E224" s="51"/>
      <c r="F224" s="131" t="s">
        <v>94</v>
      </c>
      <c r="G224" s="53"/>
      <c r="H224" s="53"/>
      <c r="I224" s="53"/>
      <c r="J224" s="131" t="s">
        <v>94</v>
      </c>
      <c r="K224" s="53"/>
      <c r="L224" s="53"/>
      <c r="M224" s="53"/>
      <c r="N224" s="53"/>
      <c r="O224" s="53"/>
      <c r="P224" s="131" t="s">
        <v>94</v>
      </c>
      <c r="Q224" s="53"/>
      <c r="R224" s="53"/>
      <c r="S224" s="53"/>
      <c r="T224" s="131" t="s">
        <v>94</v>
      </c>
      <c r="U224" s="53"/>
      <c r="V224" s="53"/>
      <c r="W224" s="53"/>
      <c r="X224" s="53"/>
      <c r="Y224" s="53"/>
      <c r="Z224" s="131" t="s">
        <v>94</v>
      </c>
      <c r="AA224" s="53"/>
      <c r="AB224" s="53"/>
      <c r="AC224" s="53"/>
      <c r="AD224" s="53"/>
      <c r="AE224" s="53"/>
      <c r="AF224" s="53"/>
      <c r="AG224" s="53"/>
      <c r="AH224" s="133" t="s">
        <v>120</v>
      </c>
      <c r="AI224" s="53"/>
      <c r="AJ224" s="53"/>
      <c r="AK224" s="53"/>
      <c r="AL224" s="53"/>
      <c r="AM224" s="134"/>
      <c r="AN224" s="106"/>
      <c r="AO224" s="106"/>
      <c r="AP224" s="106"/>
      <c r="AQ224" s="135">
        <f>COUNTA(E224:AP224)</f>
        <v>6</v>
      </c>
      <c r="AR224" s="136">
        <f>34*4</f>
        <v>136</v>
      </c>
      <c r="AS224" s="137">
        <f t="shared" si="38"/>
        <v>0.0441176470588235</v>
      </c>
    </row>
    <row r="225" ht="12.75" customHeight="1" spans="1:45">
      <c r="A225" s="130"/>
      <c r="B225" s="49"/>
      <c r="C225" s="46" t="s">
        <v>121</v>
      </c>
      <c r="D225" s="52"/>
      <c r="E225" s="51"/>
      <c r="F225" s="131" t="s">
        <v>94</v>
      </c>
      <c r="G225" s="53"/>
      <c r="H225" s="53"/>
      <c r="I225" s="53"/>
      <c r="J225" s="131" t="s">
        <v>94</v>
      </c>
      <c r="K225" s="53"/>
      <c r="L225" s="53"/>
      <c r="M225" s="53"/>
      <c r="N225" s="53"/>
      <c r="O225" s="53"/>
      <c r="P225" s="131" t="s">
        <v>94</v>
      </c>
      <c r="Q225" s="53"/>
      <c r="R225" s="53"/>
      <c r="S225" s="53"/>
      <c r="T225" s="131" t="s">
        <v>94</v>
      </c>
      <c r="U225" s="53"/>
      <c r="V225" s="53"/>
      <c r="W225" s="53"/>
      <c r="X225" s="53"/>
      <c r="Y225" s="53"/>
      <c r="Z225" s="131" t="s">
        <v>94</v>
      </c>
      <c r="AA225" s="53"/>
      <c r="AB225" s="53"/>
      <c r="AC225" s="53"/>
      <c r="AD225" s="53"/>
      <c r="AE225" s="53"/>
      <c r="AF225" s="53"/>
      <c r="AG225" s="53"/>
      <c r="AH225" s="133" t="s">
        <v>120</v>
      </c>
      <c r="AI225" s="53"/>
      <c r="AJ225" s="53"/>
      <c r="AK225" s="53"/>
      <c r="AL225" s="53"/>
      <c r="AM225" s="134"/>
      <c r="AN225" s="106"/>
      <c r="AO225" s="106"/>
      <c r="AP225" s="106"/>
      <c r="AQ225" s="106">
        <f t="shared" ref="AQ224:AQ235" si="39">COUNTA(E225:AP225)</f>
        <v>6</v>
      </c>
      <c r="AR225" s="136">
        <f>34*4</f>
        <v>136</v>
      </c>
      <c r="AS225" s="137">
        <f t="shared" si="38"/>
        <v>0.0441176470588235</v>
      </c>
    </row>
    <row r="226" ht="12.75" customHeight="1" spans="1:45">
      <c r="A226" s="130"/>
      <c r="B226" s="49"/>
      <c r="C226" s="46" t="s">
        <v>122</v>
      </c>
      <c r="D226" s="52"/>
      <c r="E226" s="51"/>
      <c r="F226" s="131" t="s">
        <v>94</v>
      </c>
      <c r="G226" s="53"/>
      <c r="H226" s="53"/>
      <c r="I226" s="53"/>
      <c r="J226" s="131" t="s">
        <v>94</v>
      </c>
      <c r="K226" s="53"/>
      <c r="L226" s="53"/>
      <c r="M226" s="53"/>
      <c r="N226" s="53"/>
      <c r="O226" s="53"/>
      <c r="P226" s="131" t="s">
        <v>94</v>
      </c>
      <c r="Q226" s="53"/>
      <c r="R226" s="53"/>
      <c r="S226" s="53"/>
      <c r="T226" s="131" t="s">
        <v>94</v>
      </c>
      <c r="U226" s="53"/>
      <c r="V226" s="53"/>
      <c r="W226" s="53"/>
      <c r="X226" s="53"/>
      <c r="Y226" s="53"/>
      <c r="Z226" s="131" t="s">
        <v>94</v>
      </c>
      <c r="AA226" s="53"/>
      <c r="AB226" s="53"/>
      <c r="AC226" s="53"/>
      <c r="AD226" s="53"/>
      <c r="AE226" s="53"/>
      <c r="AF226" s="53"/>
      <c r="AG226" s="53"/>
      <c r="AH226" s="133" t="s">
        <v>120</v>
      </c>
      <c r="AI226" s="53"/>
      <c r="AJ226" s="53"/>
      <c r="AK226" s="53"/>
      <c r="AL226" s="53"/>
      <c r="AM226" s="134"/>
      <c r="AN226" s="106"/>
      <c r="AO226" s="106"/>
      <c r="AP226" s="106"/>
      <c r="AQ226" s="135">
        <f t="shared" si="39"/>
        <v>6</v>
      </c>
      <c r="AR226" s="136">
        <f t="shared" ref="AR226:AR231" si="40">34*4</f>
        <v>136</v>
      </c>
      <c r="AS226" s="137">
        <f t="shared" si="38"/>
        <v>0.0441176470588235</v>
      </c>
    </row>
    <row r="227" ht="12.75" customHeight="1" spans="1:45">
      <c r="A227" s="130"/>
      <c r="B227" s="49"/>
      <c r="C227" s="46" t="s">
        <v>123</v>
      </c>
      <c r="D227" s="52"/>
      <c r="E227" s="51"/>
      <c r="F227" s="131" t="s">
        <v>94</v>
      </c>
      <c r="G227" s="53"/>
      <c r="H227" s="53"/>
      <c r="I227" s="53"/>
      <c r="J227" s="131" t="s">
        <v>94</v>
      </c>
      <c r="K227" s="53"/>
      <c r="L227" s="53"/>
      <c r="M227" s="53"/>
      <c r="N227" s="53"/>
      <c r="O227" s="53"/>
      <c r="P227" s="131" t="s">
        <v>94</v>
      </c>
      <c r="Q227" s="53"/>
      <c r="R227" s="53"/>
      <c r="S227" s="53"/>
      <c r="T227" s="131" t="s">
        <v>94</v>
      </c>
      <c r="U227" s="53"/>
      <c r="V227" s="53"/>
      <c r="W227" s="53"/>
      <c r="X227" s="53"/>
      <c r="Y227" s="53"/>
      <c r="Z227" s="131" t="s">
        <v>94</v>
      </c>
      <c r="AA227" s="53"/>
      <c r="AB227" s="53"/>
      <c r="AC227" s="53"/>
      <c r="AD227" s="53"/>
      <c r="AE227" s="53"/>
      <c r="AF227" s="53"/>
      <c r="AG227" s="53"/>
      <c r="AH227" s="133" t="s">
        <v>120</v>
      </c>
      <c r="AI227" s="53"/>
      <c r="AJ227" s="53"/>
      <c r="AK227" s="53"/>
      <c r="AL227" s="53"/>
      <c r="AM227" s="134"/>
      <c r="AN227" s="106"/>
      <c r="AO227" s="106"/>
      <c r="AP227" s="106"/>
      <c r="AQ227" s="135">
        <f t="shared" si="39"/>
        <v>6</v>
      </c>
      <c r="AR227" s="136">
        <f t="shared" si="40"/>
        <v>136</v>
      </c>
      <c r="AS227" s="137">
        <f t="shared" si="38"/>
        <v>0.0441176470588235</v>
      </c>
    </row>
    <row r="228" ht="12.75" customHeight="1" spans="1:45">
      <c r="A228" s="130"/>
      <c r="B228" s="49"/>
      <c r="C228" s="46" t="s">
        <v>124</v>
      </c>
      <c r="D228" s="52"/>
      <c r="E228" s="51"/>
      <c r="F228" s="131" t="s">
        <v>94</v>
      </c>
      <c r="G228" s="53"/>
      <c r="H228" s="53"/>
      <c r="I228" s="53"/>
      <c r="J228" s="131" t="s">
        <v>94</v>
      </c>
      <c r="K228" s="53"/>
      <c r="L228" s="53"/>
      <c r="M228" s="53"/>
      <c r="N228" s="53"/>
      <c r="O228" s="53"/>
      <c r="P228" s="131" t="s">
        <v>94</v>
      </c>
      <c r="Q228" s="53"/>
      <c r="R228" s="53"/>
      <c r="S228" s="53"/>
      <c r="T228" s="131" t="s">
        <v>94</v>
      </c>
      <c r="U228" s="53"/>
      <c r="V228" s="53"/>
      <c r="W228" s="53"/>
      <c r="X228" s="53"/>
      <c r="Y228" s="53"/>
      <c r="Z228" s="131" t="s">
        <v>94</v>
      </c>
      <c r="AA228" s="53"/>
      <c r="AB228" s="53"/>
      <c r="AC228" s="53"/>
      <c r="AD228" s="53"/>
      <c r="AE228" s="53"/>
      <c r="AF228" s="53"/>
      <c r="AG228" s="53"/>
      <c r="AH228" s="133" t="s">
        <v>120</v>
      </c>
      <c r="AI228" s="53"/>
      <c r="AJ228" s="53"/>
      <c r="AK228" s="53"/>
      <c r="AL228" s="53"/>
      <c r="AM228" s="134"/>
      <c r="AN228" s="106"/>
      <c r="AO228" s="106"/>
      <c r="AP228" s="106"/>
      <c r="AQ228" s="135">
        <f t="shared" si="39"/>
        <v>6</v>
      </c>
      <c r="AR228" s="136">
        <f t="shared" si="40"/>
        <v>136</v>
      </c>
      <c r="AS228" s="137">
        <f t="shared" si="38"/>
        <v>0.0441176470588235</v>
      </c>
    </row>
    <row r="229" ht="12.75" customHeight="1" spans="1:45">
      <c r="A229" s="130"/>
      <c r="B229" s="49"/>
      <c r="C229" s="46" t="s">
        <v>125</v>
      </c>
      <c r="D229" s="52"/>
      <c r="E229" s="51"/>
      <c r="F229" s="131" t="s">
        <v>94</v>
      </c>
      <c r="G229" s="53"/>
      <c r="H229" s="53"/>
      <c r="I229" s="53"/>
      <c r="J229" s="131" t="s">
        <v>94</v>
      </c>
      <c r="K229" s="53"/>
      <c r="L229" s="53"/>
      <c r="M229" s="53"/>
      <c r="N229" s="53"/>
      <c r="O229" s="53"/>
      <c r="P229" s="131" t="s">
        <v>94</v>
      </c>
      <c r="Q229" s="53"/>
      <c r="R229" s="53"/>
      <c r="S229" s="53"/>
      <c r="T229" s="131" t="s">
        <v>94</v>
      </c>
      <c r="U229" s="53"/>
      <c r="V229" s="53"/>
      <c r="W229" s="53"/>
      <c r="X229" s="53"/>
      <c r="Y229" s="53"/>
      <c r="Z229" s="131" t="s">
        <v>94</v>
      </c>
      <c r="AA229" s="53"/>
      <c r="AB229" s="53"/>
      <c r="AC229" s="53"/>
      <c r="AD229" s="53"/>
      <c r="AE229" s="53"/>
      <c r="AF229" s="53"/>
      <c r="AG229" s="53"/>
      <c r="AH229" s="133" t="s">
        <v>120</v>
      </c>
      <c r="AI229" s="53"/>
      <c r="AJ229" s="53"/>
      <c r="AK229" s="53"/>
      <c r="AL229" s="53"/>
      <c r="AM229" s="134"/>
      <c r="AN229" s="106"/>
      <c r="AO229" s="106"/>
      <c r="AP229" s="106"/>
      <c r="AQ229" s="135">
        <f t="shared" si="39"/>
        <v>6</v>
      </c>
      <c r="AR229" s="136">
        <f t="shared" si="40"/>
        <v>136</v>
      </c>
      <c r="AS229" s="137">
        <f t="shared" si="38"/>
        <v>0.0441176470588235</v>
      </c>
    </row>
    <row r="230" ht="12.75" customHeight="1" spans="1:45">
      <c r="A230" s="130"/>
      <c r="B230" s="49"/>
      <c r="C230" s="46" t="s">
        <v>126</v>
      </c>
      <c r="D230" s="52"/>
      <c r="E230" s="51"/>
      <c r="F230" s="131" t="s">
        <v>94</v>
      </c>
      <c r="G230" s="53"/>
      <c r="H230" s="53"/>
      <c r="I230" s="53"/>
      <c r="J230" s="131" t="s">
        <v>94</v>
      </c>
      <c r="K230" s="53"/>
      <c r="L230" s="53"/>
      <c r="M230" s="53"/>
      <c r="N230" s="53"/>
      <c r="O230" s="53"/>
      <c r="P230" s="131" t="s">
        <v>94</v>
      </c>
      <c r="Q230" s="53"/>
      <c r="R230" s="53"/>
      <c r="S230" s="53"/>
      <c r="T230" s="131" t="s">
        <v>94</v>
      </c>
      <c r="U230" s="53"/>
      <c r="V230" s="53"/>
      <c r="W230" s="53"/>
      <c r="X230" s="53"/>
      <c r="Y230" s="53"/>
      <c r="Z230" s="131" t="s">
        <v>94</v>
      </c>
      <c r="AA230" s="53"/>
      <c r="AB230" s="53"/>
      <c r="AC230" s="53"/>
      <c r="AD230" s="53"/>
      <c r="AE230" s="53"/>
      <c r="AF230" s="53"/>
      <c r="AG230" s="53"/>
      <c r="AH230" s="133" t="s">
        <v>120</v>
      </c>
      <c r="AI230" s="53"/>
      <c r="AJ230" s="53"/>
      <c r="AK230" s="53"/>
      <c r="AL230" s="53"/>
      <c r="AM230" s="134"/>
      <c r="AN230" s="106"/>
      <c r="AO230" s="106"/>
      <c r="AP230" s="106"/>
      <c r="AQ230" s="135">
        <f t="shared" si="39"/>
        <v>6</v>
      </c>
      <c r="AR230" s="136">
        <f t="shared" si="40"/>
        <v>136</v>
      </c>
      <c r="AS230" s="137">
        <f t="shared" si="38"/>
        <v>0.0441176470588235</v>
      </c>
    </row>
    <row r="231" ht="12.75" customHeight="1" spans="1:45">
      <c r="A231" s="130"/>
      <c r="B231" s="49"/>
      <c r="C231" s="46" t="s">
        <v>127</v>
      </c>
      <c r="D231" s="52"/>
      <c r="E231" s="51"/>
      <c r="F231" s="131" t="s">
        <v>94</v>
      </c>
      <c r="G231" s="53"/>
      <c r="H231" s="53"/>
      <c r="I231" s="53"/>
      <c r="J231" s="131" t="s">
        <v>94</v>
      </c>
      <c r="K231" s="53"/>
      <c r="L231" s="53"/>
      <c r="M231" s="53"/>
      <c r="N231" s="53"/>
      <c r="O231" s="53"/>
      <c r="P231" s="131" t="s">
        <v>94</v>
      </c>
      <c r="Q231" s="53"/>
      <c r="R231" s="53"/>
      <c r="S231" s="53"/>
      <c r="T231" s="131" t="s">
        <v>94</v>
      </c>
      <c r="U231" s="53"/>
      <c r="V231" s="53"/>
      <c r="W231" s="53"/>
      <c r="X231" s="53"/>
      <c r="Y231" s="53"/>
      <c r="Z231" s="131" t="s">
        <v>94</v>
      </c>
      <c r="AA231" s="53"/>
      <c r="AB231" s="53"/>
      <c r="AC231" s="53"/>
      <c r="AD231" s="53"/>
      <c r="AE231" s="53"/>
      <c r="AF231" s="53"/>
      <c r="AG231" s="53"/>
      <c r="AH231" s="133" t="s">
        <v>120</v>
      </c>
      <c r="AI231" s="53"/>
      <c r="AJ231" s="53"/>
      <c r="AK231" s="53"/>
      <c r="AL231" s="53"/>
      <c r="AM231" s="134"/>
      <c r="AN231" s="106"/>
      <c r="AO231" s="106"/>
      <c r="AP231" s="106"/>
      <c r="AQ231" s="135">
        <f t="shared" si="39"/>
        <v>6</v>
      </c>
      <c r="AR231" s="136">
        <f t="shared" si="40"/>
        <v>136</v>
      </c>
      <c r="AS231" s="137">
        <f t="shared" si="38"/>
        <v>0.0441176470588235</v>
      </c>
    </row>
    <row r="232" spans="1:45">
      <c r="A232" s="130"/>
      <c r="B232" s="43"/>
      <c r="C232" s="46" t="s">
        <v>128</v>
      </c>
      <c r="D232" s="132"/>
      <c r="E232" s="51"/>
      <c r="F232" s="131" t="s">
        <v>94</v>
      </c>
      <c r="G232" s="53"/>
      <c r="H232" s="53"/>
      <c r="I232" s="53"/>
      <c r="J232" s="131" t="s">
        <v>94</v>
      </c>
      <c r="L232" s="53"/>
      <c r="M232" s="53"/>
      <c r="N232" s="53"/>
      <c r="O232" s="53"/>
      <c r="P232" s="131" t="s">
        <v>94</v>
      </c>
      <c r="Q232" s="53"/>
      <c r="R232" s="53"/>
      <c r="S232" s="53"/>
      <c r="T232" s="131" t="s">
        <v>94</v>
      </c>
      <c r="U232" s="53"/>
      <c r="V232" s="53"/>
      <c r="W232" s="53"/>
      <c r="X232" s="53"/>
      <c r="Y232" s="53"/>
      <c r="Z232" s="131" t="s">
        <v>94</v>
      </c>
      <c r="AA232" s="53"/>
      <c r="AB232" s="53"/>
      <c r="AC232" s="53"/>
      <c r="AD232" s="53"/>
      <c r="AE232" s="53"/>
      <c r="AF232" s="53"/>
      <c r="AG232" s="53"/>
      <c r="AH232" s="133" t="s">
        <v>120</v>
      </c>
      <c r="AI232" s="53"/>
      <c r="AJ232" s="53"/>
      <c r="AK232" s="53"/>
      <c r="AL232" s="53"/>
      <c r="AM232" s="134"/>
      <c r="AN232" s="106"/>
      <c r="AO232" s="106"/>
      <c r="AP232" s="106"/>
      <c r="AQ232" s="106">
        <f t="shared" si="39"/>
        <v>6</v>
      </c>
      <c r="AR232" s="136">
        <f t="shared" ref="AR232:AR241" si="41">34*4</f>
        <v>136</v>
      </c>
      <c r="AS232" s="137">
        <f t="shared" si="38"/>
        <v>0.0441176470588235</v>
      </c>
    </row>
    <row r="233" ht="12.75" customHeight="1" spans="1:45">
      <c r="A233" s="130"/>
      <c r="B233" s="38" t="s">
        <v>83</v>
      </c>
      <c r="C233" s="46" t="s">
        <v>119</v>
      </c>
      <c r="D233" s="52"/>
      <c r="E233" s="51"/>
      <c r="F233" s="53"/>
      <c r="G233" s="53"/>
      <c r="H233" s="76" t="s">
        <v>105</v>
      </c>
      <c r="I233" s="53"/>
      <c r="J233" s="53"/>
      <c r="K233" s="76" t="s">
        <v>105</v>
      </c>
      <c r="L233" s="53"/>
      <c r="M233" s="53"/>
      <c r="N233" s="76" t="s">
        <v>105</v>
      </c>
      <c r="O233" s="53"/>
      <c r="P233" s="53"/>
      <c r="Q233" s="53"/>
      <c r="R233" s="53"/>
      <c r="S233" s="53"/>
      <c r="T233" s="53"/>
      <c r="U233" s="76" t="s">
        <v>105</v>
      </c>
      <c r="V233" s="53"/>
      <c r="W233" s="53"/>
      <c r="X233" s="53"/>
      <c r="Y233" s="53"/>
      <c r="Z233" s="53"/>
      <c r="AA233" s="53"/>
      <c r="AB233" s="76" t="s">
        <v>105</v>
      </c>
      <c r="AC233" s="53"/>
      <c r="AD233" s="53"/>
      <c r="AE233" s="76" t="s">
        <v>105</v>
      </c>
      <c r="AF233" s="53"/>
      <c r="AG233" s="53"/>
      <c r="AH233" s="53"/>
      <c r="AI233" s="53"/>
      <c r="AJ233" s="53"/>
      <c r="AK233" s="53"/>
      <c r="AL233" s="53"/>
      <c r="AM233" s="134"/>
      <c r="AN233" s="106"/>
      <c r="AO233" s="106"/>
      <c r="AP233" s="106"/>
      <c r="AQ233" s="106">
        <f t="shared" si="39"/>
        <v>6</v>
      </c>
      <c r="AR233" s="136">
        <f t="shared" si="41"/>
        <v>136</v>
      </c>
      <c r="AS233" s="137">
        <f t="shared" si="38"/>
        <v>0.0441176470588235</v>
      </c>
    </row>
    <row r="234" ht="12.75" customHeight="1" spans="1:45">
      <c r="A234" s="130"/>
      <c r="B234" s="49"/>
      <c r="C234" s="46" t="s">
        <v>121</v>
      </c>
      <c r="D234" s="52"/>
      <c r="E234" s="51"/>
      <c r="F234" s="53"/>
      <c r="G234" s="53"/>
      <c r="H234" s="76" t="s">
        <v>105</v>
      </c>
      <c r="I234" s="53"/>
      <c r="J234" s="53"/>
      <c r="K234" s="76" t="s">
        <v>105</v>
      </c>
      <c r="L234" s="53"/>
      <c r="M234" s="53"/>
      <c r="N234" s="76" t="s">
        <v>105</v>
      </c>
      <c r="O234" s="53"/>
      <c r="P234" s="53"/>
      <c r="Q234" s="53"/>
      <c r="R234" s="53"/>
      <c r="S234" s="53"/>
      <c r="T234" s="53"/>
      <c r="U234" s="76" t="s">
        <v>105</v>
      </c>
      <c r="V234" s="53"/>
      <c r="W234" s="53"/>
      <c r="X234" s="53"/>
      <c r="Y234" s="53"/>
      <c r="Z234" s="53"/>
      <c r="AA234" s="53"/>
      <c r="AB234" s="76" t="s">
        <v>105</v>
      </c>
      <c r="AC234" s="53"/>
      <c r="AD234" s="53"/>
      <c r="AE234" s="76" t="s">
        <v>105</v>
      </c>
      <c r="AF234" s="53"/>
      <c r="AG234" s="53"/>
      <c r="AH234" s="53"/>
      <c r="AI234" s="134"/>
      <c r="AJ234" s="134"/>
      <c r="AK234" s="53"/>
      <c r="AL234" s="53"/>
      <c r="AM234" s="134"/>
      <c r="AN234" s="106"/>
      <c r="AO234" s="106"/>
      <c r="AP234" s="106"/>
      <c r="AQ234" s="106">
        <f t="shared" si="39"/>
        <v>6</v>
      </c>
      <c r="AR234" s="136">
        <f t="shared" si="41"/>
        <v>136</v>
      </c>
      <c r="AS234" s="137">
        <f t="shared" si="38"/>
        <v>0.0441176470588235</v>
      </c>
    </row>
    <row r="235" ht="12.75" customHeight="1" spans="1:45">
      <c r="A235" s="130"/>
      <c r="B235" s="49"/>
      <c r="C235" s="46" t="s">
        <v>122</v>
      </c>
      <c r="D235" s="52"/>
      <c r="E235" s="51"/>
      <c r="F235" s="53"/>
      <c r="G235" s="53"/>
      <c r="H235" s="76" t="s">
        <v>105</v>
      </c>
      <c r="I235" s="53"/>
      <c r="J235" s="53"/>
      <c r="K235" s="76" t="s">
        <v>105</v>
      </c>
      <c r="L235" s="53"/>
      <c r="M235" s="53"/>
      <c r="N235" s="76" t="s">
        <v>105</v>
      </c>
      <c r="O235" s="53"/>
      <c r="P235" s="53"/>
      <c r="Q235" s="53"/>
      <c r="R235" s="53"/>
      <c r="S235" s="53"/>
      <c r="T235" s="53"/>
      <c r="U235" s="76" t="s">
        <v>105</v>
      </c>
      <c r="V235" s="53"/>
      <c r="W235" s="53"/>
      <c r="X235" s="53"/>
      <c r="Y235" s="53"/>
      <c r="Z235" s="53"/>
      <c r="AA235" s="53"/>
      <c r="AB235" s="76" t="s">
        <v>105</v>
      </c>
      <c r="AC235" s="53"/>
      <c r="AD235" s="53"/>
      <c r="AE235" s="76" t="s">
        <v>105</v>
      </c>
      <c r="AF235" s="53"/>
      <c r="AG235" s="53"/>
      <c r="AH235" s="53"/>
      <c r="AI235" s="134"/>
      <c r="AJ235" s="134"/>
      <c r="AK235" s="53"/>
      <c r="AL235" s="53"/>
      <c r="AM235" s="134"/>
      <c r="AN235" s="106"/>
      <c r="AO235" s="106"/>
      <c r="AP235" s="106"/>
      <c r="AQ235" s="135">
        <f t="shared" si="39"/>
        <v>6</v>
      </c>
      <c r="AR235" s="136">
        <f t="shared" si="41"/>
        <v>136</v>
      </c>
      <c r="AS235" s="137">
        <f t="shared" si="38"/>
        <v>0.0441176470588235</v>
      </c>
    </row>
    <row r="236" ht="12.75" customHeight="1" spans="1:45">
      <c r="A236" s="130"/>
      <c r="B236" s="49"/>
      <c r="C236" s="46" t="s">
        <v>123</v>
      </c>
      <c r="D236" s="52"/>
      <c r="E236" s="51"/>
      <c r="F236" s="53"/>
      <c r="G236" s="53"/>
      <c r="H236" s="76" t="s">
        <v>105</v>
      </c>
      <c r="I236" s="53"/>
      <c r="J236" s="53"/>
      <c r="K236" s="76" t="s">
        <v>105</v>
      </c>
      <c r="L236" s="53"/>
      <c r="M236" s="53"/>
      <c r="N236" s="76" t="s">
        <v>105</v>
      </c>
      <c r="O236" s="53"/>
      <c r="P236" s="53"/>
      <c r="Q236" s="53"/>
      <c r="R236" s="53"/>
      <c r="S236" s="53"/>
      <c r="T236" s="53"/>
      <c r="U236" s="76" t="s">
        <v>105</v>
      </c>
      <c r="V236" s="53"/>
      <c r="W236" s="53"/>
      <c r="X236" s="53"/>
      <c r="Y236" s="53"/>
      <c r="Z236" s="53"/>
      <c r="AA236" s="53"/>
      <c r="AB236" s="76" t="s">
        <v>105</v>
      </c>
      <c r="AC236" s="53"/>
      <c r="AD236" s="53"/>
      <c r="AE236" s="76" t="s">
        <v>105</v>
      </c>
      <c r="AF236" s="53"/>
      <c r="AG236" s="53"/>
      <c r="AH236" s="53"/>
      <c r="AI236" s="134"/>
      <c r="AJ236" s="134"/>
      <c r="AK236" s="53"/>
      <c r="AL236" s="53"/>
      <c r="AM236" s="134"/>
      <c r="AN236" s="106"/>
      <c r="AO236" s="106"/>
      <c r="AP236" s="106"/>
      <c r="AQ236" s="135">
        <v>6</v>
      </c>
      <c r="AR236" s="136">
        <f t="shared" si="41"/>
        <v>136</v>
      </c>
      <c r="AS236" s="137">
        <f t="shared" si="38"/>
        <v>0.0441176470588235</v>
      </c>
    </row>
    <row r="237" ht="12.75" customHeight="1" spans="1:45">
      <c r="A237" s="130"/>
      <c r="B237" s="49"/>
      <c r="C237" s="46" t="s">
        <v>124</v>
      </c>
      <c r="D237" s="52"/>
      <c r="E237" s="51"/>
      <c r="F237" s="53"/>
      <c r="G237" s="53"/>
      <c r="H237" s="76" t="s">
        <v>105</v>
      </c>
      <c r="I237" s="53"/>
      <c r="J237" s="53"/>
      <c r="K237" s="76" t="s">
        <v>105</v>
      </c>
      <c r="L237" s="53"/>
      <c r="M237" s="53"/>
      <c r="N237" s="76" t="s">
        <v>105</v>
      </c>
      <c r="O237" s="53"/>
      <c r="P237" s="53"/>
      <c r="Q237" s="53"/>
      <c r="R237" s="53"/>
      <c r="S237" s="53"/>
      <c r="T237" s="53"/>
      <c r="U237" s="76" t="s">
        <v>105</v>
      </c>
      <c r="V237" s="53"/>
      <c r="W237" s="53"/>
      <c r="X237" s="53"/>
      <c r="Y237" s="53"/>
      <c r="Z237" s="53"/>
      <c r="AA237" s="53"/>
      <c r="AB237" s="76" t="s">
        <v>105</v>
      </c>
      <c r="AC237" s="53"/>
      <c r="AD237" s="53"/>
      <c r="AE237" s="76" t="s">
        <v>105</v>
      </c>
      <c r="AF237" s="53"/>
      <c r="AG237" s="53"/>
      <c r="AH237" s="53"/>
      <c r="AI237" s="134"/>
      <c r="AJ237" s="134"/>
      <c r="AK237" s="53"/>
      <c r="AL237" s="53"/>
      <c r="AM237" s="134"/>
      <c r="AN237" s="106"/>
      <c r="AO237" s="106"/>
      <c r="AP237" s="106"/>
      <c r="AQ237" s="135">
        <v>6</v>
      </c>
      <c r="AR237" s="136">
        <f t="shared" si="41"/>
        <v>136</v>
      </c>
      <c r="AS237" s="137">
        <f>AQ238/AR237</f>
        <v>0.0441176470588235</v>
      </c>
    </row>
    <row r="238" ht="12.75" customHeight="1" spans="1:45">
      <c r="A238" s="130"/>
      <c r="B238" s="49"/>
      <c r="C238" s="46" t="s">
        <v>125</v>
      </c>
      <c r="D238" s="52"/>
      <c r="E238" s="51"/>
      <c r="F238" s="53"/>
      <c r="G238" s="53"/>
      <c r="H238" s="76" t="s">
        <v>105</v>
      </c>
      <c r="I238" s="53"/>
      <c r="J238" s="53"/>
      <c r="K238" s="76" t="s">
        <v>105</v>
      </c>
      <c r="L238" s="53"/>
      <c r="M238" s="53"/>
      <c r="N238" s="76" t="s">
        <v>105</v>
      </c>
      <c r="O238" s="53"/>
      <c r="P238" s="53"/>
      <c r="Q238" s="53"/>
      <c r="R238" s="53"/>
      <c r="S238" s="53"/>
      <c r="T238" s="53"/>
      <c r="U238" s="76" t="s">
        <v>105</v>
      </c>
      <c r="V238" s="53"/>
      <c r="W238" s="53"/>
      <c r="X238" s="53"/>
      <c r="Y238" s="53"/>
      <c r="Z238" s="53"/>
      <c r="AA238" s="53"/>
      <c r="AB238" s="76" t="s">
        <v>105</v>
      </c>
      <c r="AC238" s="53"/>
      <c r="AD238" s="53"/>
      <c r="AE238" s="76" t="s">
        <v>105</v>
      </c>
      <c r="AF238" s="53"/>
      <c r="AG238" s="53"/>
      <c r="AH238" s="53"/>
      <c r="AI238" s="134"/>
      <c r="AJ238" s="134"/>
      <c r="AK238" s="53"/>
      <c r="AL238" s="53"/>
      <c r="AM238" s="134"/>
      <c r="AN238" s="106"/>
      <c r="AO238" s="106"/>
      <c r="AP238" s="106"/>
      <c r="AQ238" s="135">
        <v>6</v>
      </c>
      <c r="AR238" s="136">
        <f t="shared" si="41"/>
        <v>136</v>
      </c>
      <c r="AS238" s="137">
        <f>AQ239/AR239</f>
        <v>0.0441176470588235</v>
      </c>
    </row>
    <row r="239" ht="12.75" customHeight="1" spans="1:45">
      <c r="A239" s="130"/>
      <c r="B239" s="49"/>
      <c r="C239" s="46" t="s">
        <v>126</v>
      </c>
      <c r="D239" s="52"/>
      <c r="E239" s="51"/>
      <c r="F239" s="53"/>
      <c r="G239" s="53"/>
      <c r="H239" s="76" t="s">
        <v>105</v>
      </c>
      <c r="I239" s="53"/>
      <c r="J239" s="53"/>
      <c r="K239" s="76" t="s">
        <v>105</v>
      </c>
      <c r="L239" s="53"/>
      <c r="M239" s="53"/>
      <c r="N239" s="76" t="s">
        <v>105</v>
      </c>
      <c r="O239" s="53"/>
      <c r="P239" s="53"/>
      <c r="Q239" s="53"/>
      <c r="R239" s="53"/>
      <c r="S239" s="53"/>
      <c r="T239" s="53"/>
      <c r="U239" s="76" t="s">
        <v>105</v>
      </c>
      <c r="V239" s="53"/>
      <c r="W239" s="53"/>
      <c r="X239" s="53"/>
      <c r="Y239" s="53"/>
      <c r="Z239" s="53"/>
      <c r="AA239" s="53"/>
      <c r="AB239" s="76" t="s">
        <v>105</v>
      </c>
      <c r="AC239" s="53"/>
      <c r="AD239" s="53"/>
      <c r="AE239" s="76" t="s">
        <v>105</v>
      </c>
      <c r="AF239" s="53"/>
      <c r="AG239" s="53"/>
      <c r="AH239" s="53"/>
      <c r="AI239" s="134"/>
      <c r="AJ239" s="134"/>
      <c r="AK239" s="53"/>
      <c r="AL239" s="53"/>
      <c r="AM239" s="134"/>
      <c r="AN239" s="106"/>
      <c r="AO239" s="106"/>
      <c r="AP239" s="106"/>
      <c r="AQ239" s="135">
        <v>6</v>
      </c>
      <c r="AR239" s="136">
        <f t="shared" si="41"/>
        <v>136</v>
      </c>
      <c r="AS239" s="137">
        <f t="shared" ref="AS239:AS302" si="42">AQ239/AR239</f>
        <v>0.0441176470588235</v>
      </c>
    </row>
    <row r="240" ht="12.75" customHeight="1" spans="1:45">
      <c r="A240" s="130"/>
      <c r="B240" s="49"/>
      <c r="C240" s="46" t="s">
        <v>127</v>
      </c>
      <c r="D240" s="52"/>
      <c r="E240" s="51"/>
      <c r="F240" s="53"/>
      <c r="G240" s="53"/>
      <c r="H240" s="76" t="s">
        <v>105</v>
      </c>
      <c r="I240" s="53"/>
      <c r="J240" s="53"/>
      <c r="K240" s="76" t="s">
        <v>105</v>
      </c>
      <c r="L240" s="53"/>
      <c r="M240" s="53"/>
      <c r="N240" s="76" t="s">
        <v>105</v>
      </c>
      <c r="O240" s="53"/>
      <c r="P240" s="53"/>
      <c r="Q240" s="53"/>
      <c r="R240" s="53"/>
      <c r="S240" s="53"/>
      <c r="T240" s="53"/>
      <c r="U240" s="76" t="s">
        <v>105</v>
      </c>
      <c r="V240" s="53"/>
      <c r="W240" s="53"/>
      <c r="X240" s="53"/>
      <c r="Y240" s="53"/>
      <c r="Z240" s="53"/>
      <c r="AA240" s="53"/>
      <c r="AB240" s="76" t="s">
        <v>105</v>
      </c>
      <c r="AC240" s="53"/>
      <c r="AD240" s="53"/>
      <c r="AE240" s="76" t="s">
        <v>105</v>
      </c>
      <c r="AF240" s="53"/>
      <c r="AG240" s="53"/>
      <c r="AH240" s="53"/>
      <c r="AI240" s="134"/>
      <c r="AJ240" s="134"/>
      <c r="AK240" s="53"/>
      <c r="AL240" s="53"/>
      <c r="AM240" s="134"/>
      <c r="AN240" s="106"/>
      <c r="AO240" s="106"/>
      <c r="AP240" s="106"/>
      <c r="AQ240" s="135">
        <v>6</v>
      </c>
      <c r="AR240" s="136">
        <f t="shared" si="41"/>
        <v>136</v>
      </c>
      <c r="AS240" s="137">
        <f t="shared" si="42"/>
        <v>0.0441176470588235</v>
      </c>
    </row>
    <row r="241" spans="1:45">
      <c r="A241" s="130"/>
      <c r="B241" s="49"/>
      <c r="C241" s="46" t="s">
        <v>128</v>
      </c>
      <c r="D241" s="52"/>
      <c r="E241" s="51"/>
      <c r="F241" s="53"/>
      <c r="G241" s="53"/>
      <c r="H241" s="76" t="s">
        <v>105</v>
      </c>
      <c r="I241" s="53"/>
      <c r="J241" s="53"/>
      <c r="K241" s="76" t="s">
        <v>105</v>
      </c>
      <c r="L241" s="53"/>
      <c r="M241" s="53"/>
      <c r="N241" s="76" t="s">
        <v>105</v>
      </c>
      <c r="O241" s="53"/>
      <c r="P241" s="53"/>
      <c r="Q241" s="53"/>
      <c r="R241" s="53"/>
      <c r="S241" s="53"/>
      <c r="T241" s="53"/>
      <c r="U241" s="76" t="s">
        <v>105</v>
      </c>
      <c r="V241" s="53"/>
      <c r="W241" s="53"/>
      <c r="X241" s="53"/>
      <c r="Y241" s="53"/>
      <c r="Z241" s="53"/>
      <c r="AA241" s="53"/>
      <c r="AB241" s="76" t="s">
        <v>105</v>
      </c>
      <c r="AC241" s="53"/>
      <c r="AD241" s="53"/>
      <c r="AE241" s="76" t="s">
        <v>105</v>
      </c>
      <c r="AF241" s="53"/>
      <c r="AG241" s="53"/>
      <c r="AH241" s="53"/>
      <c r="AI241" s="134"/>
      <c r="AJ241" s="134"/>
      <c r="AK241" s="53"/>
      <c r="AL241" s="53"/>
      <c r="AM241" s="134"/>
      <c r="AN241" s="106"/>
      <c r="AO241" s="106"/>
      <c r="AP241" s="106"/>
      <c r="AQ241" s="106">
        <v>6</v>
      </c>
      <c r="AR241" s="136">
        <f t="shared" si="41"/>
        <v>136</v>
      </c>
      <c r="AS241" s="137">
        <f t="shared" si="42"/>
        <v>0.0441176470588235</v>
      </c>
    </row>
    <row r="242" ht="12.75" customHeight="1" spans="1:45">
      <c r="A242" s="130"/>
      <c r="B242" s="40" t="s">
        <v>84</v>
      </c>
      <c r="C242" s="46" t="s">
        <v>119</v>
      </c>
      <c r="D242" s="52"/>
      <c r="E242" s="51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76" t="s">
        <v>105</v>
      </c>
      <c r="U242" s="53"/>
      <c r="V242" s="76" t="s">
        <v>105</v>
      </c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76" t="s">
        <v>105</v>
      </c>
      <c r="AJ242" s="134"/>
      <c r="AK242" s="53"/>
      <c r="AL242" s="76" t="s">
        <v>105</v>
      </c>
      <c r="AM242" s="134"/>
      <c r="AN242" s="106"/>
      <c r="AO242" s="106"/>
      <c r="AP242" s="106"/>
      <c r="AQ242" s="106">
        <v>4</v>
      </c>
      <c r="AR242" s="136">
        <f>34*2</f>
        <v>68</v>
      </c>
      <c r="AS242" s="137">
        <f t="shared" si="42"/>
        <v>0.0588235294117647</v>
      </c>
    </row>
    <row r="243" ht="12.75" customHeight="1" spans="1:45">
      <c r="A243" s="130"/>
      <c r="B243" s="40"/>
      <c r="C243" s="46" t="s">
        <v>121</v>
      </c>
      <c r="D243" s="52"/>
      <c r="E243" s="51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76" t="s">
        <v>105</v>
      </c>
      <c r="U243" s="53"/>
      <c r="V243" s="76" t="s">
        <v>105</v>
      </c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76" t="s">
        <v>105</v>
      </c>
      <c r="AJ243" s="134"/>
      <c r="AK243" s="53"/>
      <c r="AL243" s="76" t="s">
        <v>105</v>
      </c>
      <c r="AM243" s="134"/>
      <c r="AN243" s="106"/>
      <c r="AO243" s="106"/>
      <c r="AP243" s="106"/>
      <c r="AQ243" s="106">
        <v>4</v>
      </c>
      <c r="AR243" s="136">
        <f>34*2</f>
        <v>68</v>
      </c>
      <c r="AS243" s="137">
        <f t="shared" si="42"/>
        <v>0.0588235294117647</v>
      </c>
    </row>
    <row r="244" ht="12.75" customHeight="1" spans="1:45">
      <c r="A244" s="130"/>
      <c r="B244" s="40"/>
      <c r="C244" s="46" t="s">
        <v>122</v>
      </c>
      <c r="D244" s="52"/>
      <c r="E244" s="51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76" t="s">
        <v>105</v>
      </c>
      <c r="U244" s="53"/>
      <c r="V244" s="76" t="s">
        <v>105</v>
      </c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76" t="s">
        <v>105</v>
      </c>
      <c r="AJ244" s="134"/>
      <c r="AK244" s="53"/>
      <c r="AL244" s="76" t="s">
        <v>105</v>
      </c>
      <c r="AM244" s="134"/>
      <c r="AN244" s="106"/>
      <c r="AO244" s="106"/>
      <c r="AP244" s="106"/>
      <c r="AQ244" s="135">
        <v>4</v>
      </c>
      <c r="AR244" s="136">
        <f t="shared" ref="AR244:AR252" si="43">34*2</f>
        <v>68</v>
      </c>
      <c r="AS244" s="137">
        <f t="shared" si="42"/>
        <v>0.0588235294117647</v>
      </c>
    </row>
    <row r="245" ht="12.75" customHeight="1" spans="1:45">
      <c r="A245" s="130"/>
      <c r="B245" s="40"/>
      <c r="C245" s="46" t="s">
        <v>123</v>
      </c>
      <c r="D245" s="52"/>
      <c r="E245" s="51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76" t="s">
        <v>105</v>
      </c>
      <c r="U245" s="53"/>
      <c r="V245" s="76" t="s">
        <v>105</v>
      </c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76" t="s">
        <v>105</v>
      </c>
      <c r="AJ245" s="134"/>
      <c r="AK245" s="53"/>
      <c r="AL245" s="76" t="s">
        <v>105</v>
      </c>
      <c r="AM245" s="134"/>
      <c r="AN245" s="106"/>
      <c r="AO245" s="106"/>
      <c r="AP245" s="106"/>
      <c r="AQ245" s="135">
        <v>4</v>
      </c>
      <c r="AR245" s="136">
        <f t="shared" si="43"/>
        <v>68</v>
      </c>
      <c r="AS245" s="137">
        <f t="shared" si="42"/>
        <v>0.0588235294117647</v>
      </c>
    </row>
    <row r="246" ht="12.75" customHeight="1" spans="1:45">
      <c r="A246" s="130"/>
      <c r="B246" s="40"/>
      <c r="C246" s="46" t="s">
        <v>124</v>
      </c>
      <c r="D246" s="52"/>
      <c r="E246" s="51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76" t="s">
        <v>105</v>
      </c>
      <c r="U246" s="53"/>
      <c r="V246" s="76" t="s">
        <v>105</v>
      </c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76" t="s">
        <v>105</v>
      </c>
      <c r="AJ246" s="134"/>
      <c r="AK246" s="53"/>
      <c r="AL246" s="76" t="s">
        <v>105</v>
      </c>
      <c r="AM246" s="134"/>
      <c r="AN246" s="106"/>
      <c r="AO246" s="106"/>
      <c r="AP246" s="106"/>
      <c r="AQ246" s="135">
        <v>4</v>
      </c>
      <c r="AR246" s="136">
        <f t="shared" si="43"/>
        <v>68</v>
      </c>
      <c r="AS246" s="137">
        <f t="shared" si="42"/>
        <v>0.0588235294117647</v>
      </c>
    </row>
    <row r="247" ht="12.75" customHeight="1" spans="1:45">
      <c r="A247" s="130"/>
      <c r="B247" s="40"/>
      <c r="C247" s="46" t="s">
        <v>125</v>
      </c>
      <c r="D247" s="52"/>
      <c r="E247" s="51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76" t="s">
        <v>105</v>
      </c>
      <c r="U247" s="53"/>
      <c r="V247" s="76" t="s">
        <v>105</v>
      </c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76" t="s">
        <v>105</v>
      </c>
      <c r="AJ247" s="134"/>
      <c r="AK247" s="53"/>
      <c r="AL247" s="76" t="s">
        <v>105</v>
      </c>
      <c r="AM247" s="134"/>
      <c r="AN247" s="106"/>
      <c r="AO247" s="106"/>
      <c r="AP247" s="106"/>
      <c r="AQ247" s="135">
        <v>4</v>
      </c>
      <c r="AR247" s="136">
        <f t="shared" si="43"/>
        <v>68</v>
      </c>
      <c r="AS247" s="137">
        <f t="shared" si="42"/>
        <v>0.0588235294117647</v>
      </c>
    </row>
    <row r="248" ht="12.75" customHeight="1" spans="1:45">
      <c r="A248" s="130"/>
      <c r="B248" s="40"/>
      <c r="C248" s="46" t="s">
        <v>126</v>
      </c>
      <c r="D248" s="52"/>
      <c r="E248" s="51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76" t="s">
        <v>105</v>
      </c>
      <c r="U248" s="53"/>
      <c r="V248" s="76" t="s">
        <v>105</v>
      </c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76" t="s">
        <v>105</v>
      </c>
      <c r="AJ248" s="134"/>
      <c r="AK248" s="53"/>
      <c r="AL248" s="76" t="s">
        <v>105</v>
      </c>
      <c r="AM248" s="134"/>
      <c r="AN248" s="106"/>
      <c r="AO248" s="106"/>
      <c r="AP248" s="106"/>
      <c r="AQ248" s="135">
        <v>4</v>
      </c>
      <c r="AR248" s="136">
        <f t="shared" si="43"/>
        <v>68</v>
      </c>
      <c r="AS248" s="137">
        <f t="shared" si="42"/>
        <v>0.0588235294117647</v>
      </c>
    </row>
    <row r="249" ht="12.75" customHeight="1" spans="1:45">
      <c r="A249" s="130"/>
      <c r="B249" s="40"/>
      <c r="C249" s="46" t="s">
        <v>127</v>
      </c>
      <c r="D249" s="52"/>
      <c r="E249" s="51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76" t="s">
        <v>105</v>
      </c>
      <c r="U249" s="53"/>
      <c r="V249" s="76" t="s">
        <v>105</v>
      </c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76" t="s">
        <v>105</v>
      </c>
      <c r="AJ249" s="134"/>
      <c r="AK249" s="53"/>
      <c r="AL249" s="76" t="s">
        <v>105</v>
      </c>
      <c r="AM249" s="134"/>
      <c r="AN249" s="106"/>
      <c r="AO249" s="106"/>
      <c r="AP249" s="106"/>
      <c r="AQ249" s="135">
        <v>4</v>
      </c>
      <c r="AR249" s="136">
        <f t="shared" si="43"/>
        <v>68</v>
      </c>
      <c r="AS249" s="137">
        <f t="shared" si="42"/>
        <v>0.0588235294117647</v>
      </c>
    </row>
    <row r="250" spans="1:45">
      <c r="A250" s="130"/>
      <c r="B250" s="40"/>
      <c r="C250" s="46" t="s">
        <v>128</v>
      </c>
      <c r="D250" s="52"/>
      <c r="E250" s="51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76" t="s">
        <v>105</v>
      </c>
      <c r="U250" s="53"/>
      <c r="V250" s="76" t="s">
        <v>105</v>
      </c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76" t="s">
        <v>105</v>
      </c>
      <c r="AJ250" s="134"/>
      <c r="AK250" s="53"/>
      <c r="AL250" s="76" t="s">
        <v>105</v>
      </c>
      <c r="AM250" s="134"/>
      <c r="AN250" s="106"/>
      <c r="AO250" s="106"/>
      <c r="AP250" s="106"/>
      <c r="AQ250" s="106">
        <v>4</v>
      </c>
      <c r="AR250" s="136">
        <f t="shared" si="43"/>
        <v>68</v>
      </c>
      <c r="AS250" s="137">
        <f t="shared" si="42"/>
        <v>0.0588235294117647</v>
      </c>
    </row>
    <row r="251" spans="1:45">
      <c r="A251" s="130"/>
      <c r="B251" s="40" t="s">
        <v>129</v>
      </c>
      <c r="C251" s="46" t="s">
        <v>119</v>
      </c>
      <c r="D251" s="132"/>
      <c r="E251" s="51"/>
      <c r="F251" s="53"/>
      <c r="G251" s="53"/>
      <c r="H251" s="53"/>
      <c r="I251" s="76" t="s">
        <v>94</v>
      </c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76" t="s">
        <v>94</v>
      </c>
      <c r="W251" s="53"/>
      <c r="X251" s="53"/>
      <c r="Y251" s="53"/>
      <c r="Z251" s="53"/>
      <c r="AA251" s="53"/>
      <c r="AB251" s="53"/>
      <c r="AC251" s="53"/>
      <c r="AD251" s="53"/>
      <c r="AE251" s="76" t="s">
        <v>94</v>
      </c>
      <c r="AF251" s="53"/>
      <c r="AG251" s="53"/>
      <c r="AH251" s="53"/>
      <c r="AI251" s="134"/>
      <c r="AJ251" s="134"/>
      <c r="AK251" s="53"/>
      <c r="AL251" s="53"/>
      <c r="AM251" s="134"/>
      <c r="AN251" s="106"/>
      <c r="AO251" s="106"/>
      <c r="AP251" s="106"/>
      <c r="AQ251" s="106">
        <v>3</v>
      </c>
      <c r="AR251" s="136">
        <f t="shared" si="43"/>
        <v>68</v>
      </c>
      <c r="AS251" s="137">
        <f t="shared" si="42"/>
        <v>0.0441176470588235</v>
      </c>
    </row>
    <row r="252" ht="12.75" customHeight="1" spans="1:45">
      <c r="A252" s="130"/>
      <c r="B252" s="40"/>
      <c r="C252" s="46" t="s">
        <v>121</v>
      </c>
      <c r="D252" s="52"/>
      <c r="E252" s="51"/>
      <c r="F252" s="53"/>
      <c r="G252" s="53"/>
      <c r="H252" s="53"/>
      <c r="I252" s="76" t="s">
        <v>94</v>
      </c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98"/>
      <c r="U252" s="53"/>
      <c r="V252" s="76" t="s">
        <v>94</v>
      </c>
      <c r="W252" s="53"/>
      <c r="X252" s="53"/>
      <c r="Y252" s="53"/>
      <c r="Z252" s="53"/>
      <c r="AA252" s="53"/>
      <c r="AB252" s="53"/>
      <c r="AC252" s="53"/>
      <c r="AD252" s="53"/>
      <c r="AE252" s="76" t="s">
        <v>94</v>
      </c>
      <c r="AF252" s="53"/>
      <c r="AG252" s="53"/>
      <c r="AH252" s="53"/>
      <c r="AI252" s="134"/>
      <c r="AJ252" s="134"/>
      <c r="AK252" s="53"/>
      <c r="AL252" s="53"/>
      <c r="AM252" s="134"/>
      <c r="AN252" s="106"/>
      <c r="AO252" s="106"/>
      <c r="AP252" s="106"/>
      <c r="AQ252" s="106">
        <v>3</v>
      </c>
      <c r="AR252" s="136">
        <f t="shared" si="43"/>
        <v>68</v>
      </c>
      <c r="AS252" s="137">
        <f t="shared" si="42"/>
        <v>0.0441176470588235</v>
      </c>
    </row>
    <row r="253" ht="12.75" customHeight="1" spans="1:45">
      <c r="A253" s="130"/>
      <c r="B253" s="40"/>
      <c r="C253" s="46" t="s">
        <v>122</v>
      </c>
      <c r="D253" s="52"/>
      <c r="E253" s="51"/>
      <c r="F253" s="53"/>
      <c r="G253" s="53"/>
      <c r="H253" s="53"/>
      <c r="I253" s="76" t="s">
        <v>94</v>
      </c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98"/>
      <c r="U253" s="53"/>
      <c r="V253" s="76" t="s">
        <v>94</v>
      </c>
      <c r="W253" s="53"/>
      <c r="X253" s="53"/>
      <c r="Y253" s="53"/>
      <c r="Z253" s="53"/>
      <c r="AA253" s="53"/>
      <c r="AB253" s="53"/>
      <c r="AC253" s="53"/>
      <c r="AD253" s="53"/>
      <c r="AE253" s="76" t="s">
        <v>94</v>
      </c>
      <c r="AF253" s="53"/>
      <c r="AG253" s="53"/>
      <c r="AH253" s="53"/>
      <c r="AI253" s="134"/>
      <c r="AJ253" s="134"/>
      <c r="AK253" s="53"/>
      <c r="AL253" s="53"/>
      <c r="AM253" s="134"/>
      <c r="AN253" s="106"/>
      <c r="AO253" s="106"/>
      <c r="AP253" s="106"/>
      <c r="AQ253" s="135">
        <v>3</v>
      </c>
      <c r="AR253" s="136">
        <f t="shared" ref="AR253:AR259" si="44">34*2</f>
        <v>68</v>
      </c>
      <c r="AS253" s="137">
        <f t="shared" si="42"/>
        <v>0.0441176470588235</v>
      </c>
    </row>
    <row r="254" ht="12.75" customHeight="1" spans="1:45">
      <c r="A254" s="130"/>
      <c r="B254" s="40"/>
      <c r="C254" s="46" t="s">
        <v>123</v>
      </c>
      <c r="D254" s="52"/>
      <c r="E254" s="51"/>
      <c r="F254" s="53"/>
      <c r="G254" s="53"/>
      <c r="H254" s="53"/>
      <c r="I254" s="76" t="s">
        <v>94</v>
      </c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98"/>
      <c r="U254" s="53"/>
      <c r="V254" s="76" t="s">
        <v>94</v>
      </c>
      <c r="W254" s="53"/>
      <c r="X254" s="53"/>
      <c r="Y254" s="53"/>
      <c r="Z254" s="53"/>
      <c r="AA254" s="53"/>
      <c r="AB254" s="53"/>
      <c r="AC254" s="53"/>
      <c r="AD254" s="53"/>
      <c r="AE254" s="76" t="s">
        <v>94</v>
      </c>
      <c r="AF254" s="53"/>
      <c r="AG254" s="53"/>
      <c r="AH254" s="53"/>
      <c r="AI254" s="134"/>
      <c r="AJ254" s="134"/>
      <c r="AK254" s="53"/>
      <c r="AL254" s="53"/>
      <c r="AM254" s="134"/>
      <c r="AN254" s="106"/>
      <c r="AO254" s="106"/>
      <c r="AP254" s="106"/>
      <c r="AQ254" s="135">
        <v>3</v>
      </c>
      <c r="AR254" s="136">
        <f t="shared" si="44"/>
        <v>68</v>
      </c>
      <c r="AS254" s="137">
        <f t="shared" si="42"/>
        <v>0.0441176470588235</v>
      </c>
    </row>
    <row r="255" ht="12.75" customHeight="1" spans="1:45">
      <c r="A255" s="130"/>
      <c r="B255" s="40"/>
      <c r="C255" s="46" t="s">
        <v>124</v>
      </c>
      <c r="D255" s="52"/>
      <c r="E255" s="51"/>
      <c r="F255" s="53"/>
      <c r="G255" s="53"/>
      <c r="H255" s="53"/>
      <c r="I255" s="76" t="s">
        <v>94</v>
      </c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98"/>
      <c r="U255" s="53"/>
      <c r="V255" s="76" t="s">
        <v>94</v>
      </c>
      <c r="W255" s="53"/>
      <c r="X255" s="53"/>
      <c r="Y255" s="53"/>
      <c r="Z255" s="53"/>
      <c r="AA255" s="53"/>
      <c r="AB255" s="53"/>
      <c r="AC255" s="53"/>
      <c r="AD255" s="53"/>
      <c r="AE255" s="76" t="s">
        <v>94</v>
      </c>
      <c r="AF255" s="53"/>
      <c r="AG255" s="53"/>
      <c r="AH255" s="53"/>
      <c r="AI255" s="134"/>
      <c r="AJ255" s="134"/>
      <c r="AK255" s="53"/>
      <c r="AL255" s="53"/>
      <c r="AM255" s="134"/>
      <c r="AN255" s="106"/>
      <c r="AO255" s="106"/>
      <c r="AP255" s="106"/>
      <c r="AQ255" s="135">
        <v>3</v>
      </c>
      <c r="AR255" s="136">
        <f t="shared" si="44"/>
        <v>68</v>
      </c>
      <c r="AS255" s="137">
        <f t="shared" si="42"/>
        <v>0.0441176470588235</v>
      </c>
    </row>
    <row r="256" ht="12.75" customHeight="1" spans="1:45">
      <c r="A256" s="130"/>
      <c r="B256" s="40"/>
      <c r="C256" s="46" t="s">
        <v>125</v>
      </c>
      <c r="D256" s="52"/>
      <c r="E256" s="51"/>
      <c r="F256" s="53"/>
      <c r="G256" s="53"/>
      <c r="H256" s="53"/>
      <c r="I256" s="76" t="s">
        <v>94</v>
      </c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98"/>
      <c r="U256" s="53"/>
      <c r="V256" s="76" t="s">
        <v>94</v>
      </c>
      <c r="W256" s="53"/>
      <c r="X256" s="53"/>
      <c r="Y256" s="53"/>
      <c r="Z256" s="53"/>
      <c r="AA256" s="53"/>
      <c r="AB256" s="53"/>
      <c r="AC256" s="53"/>
      <c r="AD256" s="53"/>
      <c r="AE256" s="76" t="s">
        <v>94</v>
      </c>
      <c r="AF256" s="53"/>
      <c r="AG256" s="53"/>
      <c r="AH256" s="53"/>
      <c r="AI256" s="134"/>
      <c r="AJ256" s="134"/>
      <c r="AK256" s="53"/>
      <c r="AL256" s="53"/>
      <c r="AM256" s="134"/>
      <c r="AN256" s="106"/>
      <c r="AO256" s="106"/>
      <c r="AP256" s="106"/>
      <c r="AQ256" s="135">
        <v>3</v>
      </c>
      <c r="AR256" s="136">
        <f t="shared" si="44"/>
        <v>68</v>
      </c>
      <c r="AS256" s="137">
        <f t="shared" si="42"/>
        <v>0.0441176470588235</v>
      </c>
    </row>
    <row r="257" ht="12.75" customHeight="1" spans="1:45">
      <c r="A257" s="130"/>
      <c r="B257" s="40"/>
      <c r="C257" s="46" t="s">
        <v>126</v>
      </c>
      <c r="D257" s="52"/>
      <c r="E257" s="51"/>
      <c r="F257" s="53"/>
      <c r="G257" s="53"/>
      <c r="H257" s="53"/>
      <c r="I257" s="76" t="s">
        <v>94</v>
      </c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98"/>
      <c r="U257" s="53"/>
      <c r="V257" s="76" t="s">
        <v>94</v>
      </c>
      <c r="W257" s="53"/>
      <c r="X257" s="53"/>
      <c r="Y257" s="53"/>
      <c r="Z257" s="53"/>
      <c r="AA257" s="53"/>
      <c r="AB257" s="53"/>
      <c r="AC257" s="53"/>
      <c r="AD257" s="53"/>
      <c r="AE257" s="76" t="s">
        <v>94</v>
      </c>
      <c r="AF257" s="53"/>
      <c r="AG257" s="53"/>
      <c r="AH257" s="53"/>
      <c r="AI257" s="134"/>
      <c r="AJ257" s="134"/>
      <c r="AK257" s="53"/>
      <c r="AL257" s="53"/>
      <c r="AM257" s="134"/>
      <c r="AN257" s="106"/>
      <c r="AO257" s="106"/>
      <c r="AP257" s="106"/>
      <c r="AQ257" s="135">
        <v>3</v>
      </c>
      <c r="AR257" s="136">
        <f t="shared" si="44"/>
        <v>68</v>
      </c>
      <c r="AS257" s="137">
        <f t="shared" si="42"/>
        <v>0.0441176470588235</v>
      </c>
    </row>
    <row r="258" ht="12.75" customHeight="1" spans="1:45">
      <c r="A258" s="130"/>
      <c r="B258" s="40"/>
      <c r="C258" s="46" t="s">
        <v>127</v>
      </c>
      <c r="D258" s="52"/>
      <c r="E258" s="51"/>
      <c r="F258" s="53"/>
      <c r="G258" s="53"/>
      <c r="H258" s="53"/>
      <c r="I258" s="76" t="s">
        <v>94</v>
      </c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98"/>
      <c r="U258" s="53"/>
      <c r="V258" s="76" t="s">
        <v>94</v>
      </c>
      <c r="W258" s="53"/>
      <c r="X258" s="53"/>
      <c r="Y258" s="53"/>
      <c r="Z258" s="53"/>
      <c r="AA258" s="53"/>
      <c r="AB258" s="53"/>
      <c r="AC258" s="53"/>
      <c r="AD258" s="53"/>
      <c r="AE258" s="76" t="s">
        <v>94</v>
      </c>
      <c r="AF258" s="53"/>
      <c r="AG258" s="53"/>
      <c r="AH258" s="53"/>
      <c r="AI258" s="134"/>
      <c r="AJ258" s="134"/>
      <c r="AK258" s="53"/>
      <c r="AL258" s="53"/>
      <c r="AM258" s="134"/>
      <c r="AN258" s="106"/>
      <c r="AO258" s="106"/>
      <c r="AP258" s="106"/>
      <c r="AQ258" s="135">
        <v>3</v>
      </c>
      <c r="AR258" s="136">
        <f t="shared" si="44"/>
        <v>68</v>
      </c>
      <c r="AS258" s="137">
        <f t="shared" si="42"/>
        <v>0.0441176470588235</v>
      </c>
    </row>
    <row r="259" ht="12.75" customHeight="1" spans="1:45">
      <c r="A259" s="130"/>
      <c r="B259" s="40"/>
      <c r="C259" s="46" t="s">
        <v>128</v>
      </c>
      <c r="D259" s="52"/>
      <c r="E259" s="51"/>
      <c r="F259" s="53"/>
      <c r="G259" s="53"/>
      <c r="H259" s="53"/>
      <c r="I259" s="76" t="s">
        <v>94</v>
      </c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76" t="s">
        <v>94</v>
      </c>
      <c r="W259" s="53"/>
      <c r="X259" s="53"/>
      <c r="Y259" s="53"/>
      <c r="Z259" s="53"/>
      <c r="AA259" s="53"/>
      <c r="AB259" s="53"/>
      <c r="AC259" s="53"/>
      <c r="AD259" s="53"/>
      <c r="AE259" s="76" t="s">
        <v>94</v>
      </c>
      <c r="AF259" s="53"/>
      <c r="AG259" s="98"/>
      <c r="AH259" s="53"/>
      <c r="AI259" s="53"/>
      <c r="AJ259" s="134"/>
      <c r="AK259" s="53"/>
      <c r="AL259" s="53"/>
      <c r="AM259" s="134"/>
      <c r="AN259" s="106"/>
      <c r="AO259" s="106"/>
      <c r="AP259" s="106"/>
      <c r="AQ259" s="106">
        <v>3</v>
      </c>
      <c r="AR259" s="136">
        <f t="shared" si="44"/>
        <v>68</v>
      </c>
      <c r="AS259" s="137">
        <f t="shared" si="42"/>
        <v>0.0441176470588235</v>
      </c>
    </row>
    <row r="260" ht="12.75" customHeight="1" spans="1:45">
      <c r="A260" s="130"/>
      <c r="B260" s="40" t="s">
        <v>130</v>
      </c>
      <c r="C260" s="46" t="s">
        <v>119</v>
      </c>
      <c r="D260" s="52"/>
      <c r="E260" s="51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98"/>
      <c r="AK260" s="53"/>
      <c r="AL260" s="53"/>
      <c r="AM260" s="134"/>
      <c r="AN260" s="106"/>
      <c r="AO260" s="106"/>
      <c r="AP260" s="106"/>
      <c r="AQ260" s="106">
        <f t="shared" ref="AQ260:AQ278" si="45">SUM(E260:AP260)</f>
        <v>0</v>
      </c>
      <c r="AR260" s="50">
        <f>34*1</f>
        <v>34</v>
      </c>
      <c r="AS260" s="137">
        <f t="shared" si="42"/>
        <v>0</v>
      </c>
    </row>
    <row r="261" ht="12.75" customHeight="1" spans="1:45">
      <c r="A261" s="130"/>
      <c r="B261" s="40"/>
      <c r="C261" s="46" t="s">
        <v>121</v>
      </c>
      <c r="D261" s="52"/>
      <c r="E261" s="51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98"/>
      <c r="AJ261" s="53"/>
      <c r="AK261" s="53"/>
      <c r="AL261" s="53"/>
      <c r="AM261" s="134"/>
      <c r="AN261" s="106"/>
      <c r="AO261" s="106"/>
      <c r="AP261" s="106"/>
      <c r="AQ261" s="106">
        <f t="shared" si="45"/>
        <v>0</v>
      </c>
      <c r="AR261" s="50">
        <f>34*1</f>
        <v>34</v>
      </c>
      <c r="AS261" s="137">
        <f t="shared" si="42"/>
        <v>0</v>
      </c>
    </row>
    <row r="262" ht="12.75" customHeight="1" spans="1:45">
      <c r="A262" s="130"/>
      <c r="B262" s="40"/>
      <c r="C262" s="46" t="s">
        <v>122</v>
      </c>
      <c r="D262" s="52"/>
      <c r="E262" s="51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98"/>
      <c r="AJ262" s="53"/>
      <c r="AK262" s="53"/>
      <c r="AL262" s="53"/>
      <c r="AM262" s="134"/>
      <c r="AN262" s="106"/>
      <c r="AO262" s="106"/>
      <c r="AP262" s="106"/>
      <c r="AQ262" s="135">
        <f t="shared" si="45"/>
        <v>0</v>
      </c>
      <c r="AR262" s="50">
        <f t="shared" ref="AR262:AR270" si="46">34*1</f>
        <v>34</v>
      </c>
      <c r="AS262" s="137">
        <f t="shared" si="42"/>
        <v>0</v>
      </c>
    </row>
    <row r="263" ht="12.75" customHeight="1" spans="1:45">
      <c r="A263" s="130"/>
      <c r="B263" s="40"/>
      <c r="C263" s="46" t="s">
        <v>123</v>
      </c>
      <c r="D263" s="52"/>
      <c r="E263" s="51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98"/>
      <c r="AJ263" s="53"/>
      <c r="AK263" s="53"/>
      <c r="AL263" s="53"/>
      <c r="AM263" s="134"/>
      <c r="AN263" s="106"/>
      <c r="AO263" s="106"/>
      <c r="AP263" s="106"/>
      <c r="AQ263" s="135">
        <f t="shared" si="45"/>
        <v>0</v>
      </c>
      <c r="AR263" s="50">
        <f t="shared" si="46"/>
        <v>34</v>
      </c>
      <c r="AS263" s="137">
        <f t="shared" si="42"/>
        <v>0</v>
      </c>
    </row>
    <row r="264" ht="12.75" customHeight="1" spans="1:45">
      <c r="A264" s="130"/>
      <c r="B264" s="40"/>
      <c r="C264" s="46" t="s">
        <v>124</v>
      </c>
      <c r="D264" s="52"/>
      <c r="E264" s="51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98"/>
      <c r="AJ264" s="53"/>
      <c r="AK264" s="53"/>
      <c r="AL264" s="53"/>
      <c r="AM264" s="134"/>
      <c r="AN264" s="106"/>
      <c r="AO264" s="106"/>
      <c r="AP264" s="106"/>
      <c r="AQ264" s="135">
        <f t="shared" si="45"/>
        <v>0</v>
      </c>
      <c r="AR264" s="50">
        <f t="shared" si="46"/>
        <v>34</v>
      </c>
      <c r="AS264" s="137">
        <f t="shared" si="42"/>
        <v>0</v>
      </c>
    </row>
    <row r="265" ht="12.75" customHeight="1" spans="1:45">
      <c r="A265" s="130"/>
      <c r="B265" s="40"/>
      <c r="C265" s="46" t="s">
        <v>125</v>
      </c>
      <c r="D265" s="52"/>
      <c r="E265" s="51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98"/>
      <c r="AJ265" s="53"/>
      <c r="AK265" s="53"/>
      <c r="AL265" s="53"/>
      <c r="AM265" s="134"/>
      <c r="AN265" s="106"/>
      <c r="AO265" s="106"/>
      <c r="AP265" s="106"/>
      <c r="AQ265" s="135">
        <f t="shared" si="45"/>
        <v>0</v>
      </c>
      <c r="AR265" s="50">
        <f t="shared" si="46"/>
        <v>34</v>
      </c>
      <c r="AS265" s="137">
        <f t="shared" si="42"/>
        <v>0</v>
      </c>
    </row>
    <row r="266" ht="12.75" customHeight="1" spans="1:45">
      <c r="A266" s="130"/>
      <c r="B266" s="40"/>
      <c r="C266" s="46" t="s">
        <v>126</v>
      </c>
      <c r="D266" s="52"/>
      <c r="E266" s="51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98"/>
      <c r="AJ266" s="53"/>
      <c r="AK266" s="53"/>
      <c r="AL266" s="53"/>
      <c r="AM266" s="134"/>
      <c r="AN266" s="106"/>
      <c r="AO266" s="106"/>
      <c r="AP266" s="106"/>
      <c r="AQ266" s="135">
        <f t="shared" si="45"/>
        <v>0</v>
      </c>
      <c r="AR266" s="50">
        <f t="shared" si="46"/>
        <v>34</v>
      </c>
      <c r="AS266" s="137">
        <f t="shared" si="42"/>
        <v>0</v>
      </c>
    </row>
    <row r="267" ht="12.75" customHeight="1" spans="1:45">
      <c r="A267" s="130"/>
      <c r="B267" s="40"/>
      <c r="C267" s="46" t="s">
        <v>127</v>
      </c>
      <c r="D267" s="52"/>
      <c r="E267" s="51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98"/>
      <c r="AJ267" s="53"/>
      <c r="AK267" s="53"/>
      <c r="AL267" s="53"/>
      <c r="AM267" s="134"/>
      <c r="AN267" s="106"/>
      <c r="AO267" s="106"/>
      <c r="AP267" s="106"/>
      <c r="AQ267" s="135">
        <f t="shared" si="45"/>
        <v>0</v>
      </c>
      <c r="AR267" s="50">
        <f t="shared" si="46"/>
        <v>34</v>
      </c>
      <c r="AS267" s="137">
        <f t="shared" si="42"/>
        <v>0</v>
      </c>
    </row>
    <row r="268" ht="12.75" customHeight="1" spans="1:45">
      <c r="A268" s="130"/>
      <c r="B268" s="40"/>
      <c r="C268" s="46" t="s">
        <v>128</v>
      </c>
      <c r="D268" s="132"/>
      <c r="E268" s="51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98"/>
      <c r="AJ268" s="53"/>
      <c r="AK268" s="53"/>
      <c r="AL268" s="53"/>
      <c r="AM268" s="134"/>
      <c r="AN268" s="106"/>
      <c r="AO268" s="106"/>
      <c r="AP268" s="106"/>
      <c r="AQ268" s="106">
        <f t="shared" si="45"/>
        <v>0</v>
      </c>
      <c r="AR268" s="50">
        <f t="shared" si="46"/>
        <v>34</v>
      </c>
      <c r="AS268" s="137">
        <f t="shared" si="42"/>
        <v>0</v>
      </c>
    </row>
    <row r="269" ht="12.75" customHeight="1" spans="1:45">
      <c r="A269" s="130"/>
      <c r="B269" s="40" t="s">
        <v>85</v>
      </c>
      <c r="C269" s="46" t="s">
        <v>119</v>
      </c>
      <c r="D269" s="132"/>
      <c r="E269" s="51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98"/>
      <c r="AJ269" s="53"/>
      <c r="AK269" s="53"/>
      <c r="AL269" s="53"/>
      <c r="AM269" s="134"/>
      <c r="AN269" s="106"/>
      <c r="AO269" s="106"/>
      <c r="AP269" s="106"/>
      <c r="AQ269" s="106">
        <f t="shared" si="45"/>
        <v>0</v>
      </c>
      <c r="AR269" s="50">
        <f t="shared" si="46"/>
        <v>34</v>
      </c>
      <c r="AS269" s="137">
        <f t="shared" si="42"/>
        <v>0</v>
      </c>
    </row>
    <row r="270" ht="12.75" customHeight="1" spans="1:45">
      <c r="A270" s="130"/>
      <c r="B270" s="40"/>
      <c r="C270" s="46" t="s">
        <v>121</v>
      </c>
      <c r="D270" s="132"/>
      <c r="E270" s="51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98"/>
      <c r="AJ270" s="53"/>
      <c r="AK270" s="53"/>
      <c r="AL270" s="53"/>
      <c r="AM270" s="134"/>
      <c r="AN270" s="106"/>
      <c r="AO270" s="106"/>
      <c r="AP270" s="106"/>
      <c r="AQ270" s="106">
        <f t="shared" si="45"/>
        <v>0</v>
      </c>
      <c r="AR270" s="50">
        <f t="shared" si="46"/>
        <v>34</v>
      </c>
      <c r="AS270" s="137">
        <f t="shared" si="42"/>
        <v>0</v>
      </c>
    </row>
    <row r="271" ht="12.75" customHeight="1" spans="1:45">
      <c r="A271" s="130"/>
      <c r="B271" s="40"/>
      <c r="C271" s="46" t="s">
        <v>122</v>
      </c>
      <c r="D271" s="132"/>
      <c r="E271" s="51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98"/>
      <c r="AJ271" s="53"/>
      <c r="AK271" s="53"/>
      <c r="AL271" s="53"/>
      <c r="AM271" s="134"/>
      <c r="AN271" s="106"/>
      <c r="AO271" s="106"/>
      <c r="AP271" s="106"/>
      <c r="AQ271" s="135">
        <f t="shared" si="45"/>
        <v>0</v>
      </c>
      <c r="AR271" s="50">
        <f t="shared" ref="AR271:AR288" si="47">34*1</f>
        <v>34</v>
      </c>
      <c r="AS271" s="137">
        <f t="shared" si="42"/>
        <v>0</v>
      </c>
    </row>
    <row r="272" ht="12.75" customHeight="1" spans="1:45">
      <c r="A272" s="130"/>
      <c r="B272" s="40"/>
      <c r="C272" s="46" t="s">
        <v>123</v>
      </c>
      <c r="D272" s="132"/>
      <c r="E272" s="51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98"/>
      <c r="AJ272" s="53"/>
      <c r="AK272" s="53"/>
      <c r="AL272" s="53"/>
      <c r="AM272" s="134"/>
      <c r="AN272" s="106"/>
      <c r="AO272" s="106"/>
      <c r="AP272" s="106"/>
      <c r="AQ272" s="135">
        <f t="shared" si="45"/>
        <v>0</v>
      </c>
      <c r="AR272" s="50">
        <f t="shared" si="47"/>
        <v>34</v>
      </c>
      <c r="AS272" s="137">
        <f t="shared" si="42"/>
        <v>0</v>
      </c>
    </row>
    <row r="273" ht="12.75" customHeight="1" spans="1:45">
      <c r="A273" s="130"/>
      <c r="B273" s="40"/>
      <c r="C273" s="46" t="s">
        <v>124</v>
      </c>
      <c r="D273" s="132"/>
      <c r="E273" s="51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98"/>
      <c r="AJ273" s="53"/>
      <c r="AK273" s="53"/>
      <c r="AL273" s="53"/>
      <c r="AM273" s="134"/>
      <c r="AN273" s="106"/>
      <c r="AO273" s="106"/>
      <c r="AP273" s="106"/>
      <c r="AQ273" s="135">
        <f t="shared" si="45"/>
        <v>0</v>
      </c>
      <c r="AR273" s="50">
        <f t="shared" si="47"/>
        <v>34</v>
      </c>
      <c r="AS273" s="137">
        <f t="shared" si="42"/>
        <v>0</v>
      </c>
    </row>
    <row r="274" ht="12.75" customHeight="1" spans="1:45">
      <c r="A274" s="130"/>
      <c r="B274" s="40"/>
      <c r="C274" s="46" t="s">
        <v>125</v>
      </c>
      <c r="D274" s="132"/>
      <c r="E274" s="51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98"/>
      <c r="AJ274" s="53"/>
      <c r="AK274" s="53"/>
      <c r="AL274" s="53"/>
      <c r="AM274" s="134"/>
      <c r="AN274" s="106"/>
      <c r="AO274" s="106"/>
      <c r="AP274" s="106"/>
      <c r="AQ274" s="135">
        <f t="shared" si="45"/>
        <v>0</v>
      </c>
      <c r="AR274" s="50">
        <f t="shared" si="47"/>
        <v>34</v>
      </c>
      <c r="AS274" s="137">
        <f t="shared" si="42"/>
        <v>0</v>
      </c>
    </row>
    <row r="275" ht="12.75" customHeight="1" spans="1:45">
      <c r="A275" s="130"/>
      <c r="B275" s="40"/>
      <c r="C275" s="46" t="s">
        <v>126</v>
      </c>
      <c r="D275" s="132"/>
      <c r="E275" s="51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98"/>
      <c r="AJ275" s="53"/>
      <c r="AK275" s="53"/>
      <c r="AL275" s="53"/>
      <c r="AM275" s="134"/>
      <c r="AN275" s="106"/>
      <c r="AO275" s="106"/>
      <c r="AP275" s="106"/>
      <c r="AQ275" s="135">
        <f t="shared" si="45"/>
        <v>0</v>
      </c>
      <c r="AR275" s="50">
        <f t="shared" si="47"/>
        <v>34</v>
      </c>
      <c r="AS275" s="137">
        <f t="shared" si="42"/>
        <v>0</v>
      </c>
    </row>
    <row r="276" ht="12.75" customHeight="1" spans="1:45">
      <c r="A276" s="130"/>
      <c r="B276" s="40"/>
      <c r="C276" s="46" t="s">
        <v>127</v>
      </c>
      <c r="D276" s="132"/>
      <c r="E276" s="51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98"/>
      <c r="AJ276" s="53"/>
      <c r="AK276" s="53"/>
      <c r="AL276" s="53"/>
      <c r="AM276" s="134"/>
      <c r="AN276" s="106"/>
      <c r="AO276" s="106"/>
      <c r="AP276" s="106"/>
      <c r="AQ276" s="135">
        <f t="shared" si="45"/>
        <v>0</v>
      </c>
      <c r="AR276" s="50">
        <f t="shared" si="47"/>
        <v>34</v>
      </c>
      <c r="AS276" s="137">
        <f t="shared" si="42"/>
        <v>0</v>
      </c>
    </row>
    <row r="277" ht="12.75" customHeight="1" spans="1:45">
      <c r="A277" s="130"/>
      <c r="B277" s="40"/>
      <c r="C277" s="46" t="s">
        <v>128</v>
      </c>
      <c r="D277" s="132"/>
      <c r="E277" s="51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98"/>
      <c r="AJ277" s="53"/>
      <c r="AK277" s="53"/>
      <c r="AL277" s="53"/>
      <c r="AM277" s="134"/>
      <c r="AN277" s="106"/>
      <c r="AO277" s="106"/>
      <c r="AP277" s="106"/>
      <c r="AQ277" s="106">
        <f t="shared" si="45"/>
        <v>0</v>
      </c>
      <c r="AR277" s="50">
        <f t="shared" si="47"/>
        <v>34</v>
      </c>
      <c r="AS277" s="137">
        <f t="shared" si="42"/>
        <v>0</v>
      </c>
    </row>
    <row r="278" ht="12.75" customHeight="1" spans="1:45">
      <c r="A278" s="130"/>
      <c r="B278" s="38" t="s">
        <v>86</v>
      </c>
      <c r="C278" s="46" t="s">
        <v>119</v>
      </c>
      <c r="D278" s="132"/>
      <c r="E278" s="51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98"/>
      <c r="AJ278" s="53"/>
      <c r="AK278" s="53"/>
      <c r="AL278" s="53"/>
      <c r="AM278" s="134"/>
      <c r="AN278" s="106"/>
      <c r="AO278" s="106"/>
      <c r="AP278" s="106"/>
      <c r="AQ278" s="106">
        <f t="shared" si="45"/>
        <v>0</v>
      </c>
      <c r="AR278" s="50">
        <f t="shared" si="47"/>
        <v>34</v>
      </c>
      <c r="AS278" s="137">
        <f t="shared" si="42"/>
        <v>0</v>
      </c>
    </row>
    <row r="279" ht="12.75" customHeight="1" spans="1:45">
      <c r="A279" s="130"/>
      <c r="B279" s="49"/>
      <c r="C279" s="46" t="s">
        <v>121</v>
      </c>
      <c r="D279" s="132"/>
      <c r="E279" s="51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98"/>
      <c r="AJ279" s="53"/>
      <c r="AK279" s="53"/>
      <c r="AL279" s="53"/>
      <c r="AM279" s="134"/>
      <c r="AN279" s="106"/>
      <c r="AO279" s="106"/>
      <c r="AP279" s="106"/>
      <c r="AQ279" s="135">
        <f t="shared" ref="AQ279:AQ304" si="48">SUM(E279:AP279)</f>
        <v>0</v>
      </c>
      <c r="AR279" s="50">
        <f t="shared" si="47"/>
        <v>34</v>
      </c>
      <c r="AS279" s="137">
        <f t="shared" si="42"/>
        <v>0</v>
      </c>
    </row>
    <row r="280" ht="12.75" customHeight="1" spans="1:45">
      <c r="A280" s="130"/>
      <c r="B280" s="49"/>
      <c r="C280" s="46" t="s">
        <v>122</v>
      </c>
      <c r="D280" s="132"/>
      <c r="E280" s="51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98"/>
      <c r="AJ280" s="53"/>
      <c r="AK280" s="53"/>
      <c r="AL280" s="53"/>
      <c r="AM280" s="134"/>
      <c r="AN280" s="106"/>
      <c r="AO280" s="106"/>
      <c r="AP280" s="106"/>
      <c r="AQ280" s="135">
        <f t="shared" si="48"/>
        <v>0</v>
      </c>
      <c r="AR280" s="50">
        <f t="shared" si="47"/>
        <v>34</v>
      </c>
      <c r="AS280" s="137">
        <f t="shared" si="42"/>
        <v>0</v>
      </c>
    </row>
    <row r="281" ht="12.75" customHeight="1" spans="1:45">
      <c r="A281" s="130"/>
      <c r="B281" s="49"/>
      <c r="C281" s="46" t="s">
        <v>123</v>
      </c>
      <c r="D281" s="132"/>
      <c r="E281" s="51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98"/>
      <c r="AJ281" s="53"/>
      <c r="AK281" s="53"/>
      <c r="AL281" s="53"/>
      <c r="AM281" s="134"/>
      <c r="AN281" s="106"/>
      <c r="AO281" s="106"/>
      <c r="AP281" s="106"/>
      <c r="AQ281" s="135">
        <f t="shared" si="48"/>
        <v>0</v>
      </c>
      <c r="AR281" s="50">
        <f t="shared" si="47"/>
        <v>34</v>
      </c>
      <c r="AS281" s="137">
        <f t="shared" si="42"/>
        <v>0</v>
      </c>
    </row>
    <row r="282" ht="12.75" customHeight="1" spans="1:45">
      <c r="A282" s="130"/>
      <c r="B282" s="49"/>
      <c r="C282" s="46" t="s">
        <v>124</v>
      </c>
      <c r="D282" s="132"/>
      <c r="E282" s="51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98"/>
      <c r="AJ282" s="53"/>
      <c r="AK282" s="53"/>
      <c r="AL282" s="53"/>
      <c r="AM282" s="134"/>
      <c r="AN282" s="106"/>
      <c r="AO282" s="106"/>
      <c r="AP282" s="106"/>
      <c r="AQ282" s="135">
        <f t="shared" si="48"/>
        <v>0</v>
      </c>
      <c r="AR282" s="50">
        <f t="shared" si="47"/>
        <v>34</v>
      </c>
      <c r="AS282" s="137">
        <f t="shared" si="42"/>
        <v>0</v>
      </c>
    </row>
    <row r="283" ht="12.75" customHeight="1" spans="1:45">
      <c r="A283" s="130"/>
      <c r="B283" s="49"/>
      <c r="C283" s="46" t="s">
        <v>125</v>
      </c>
      <c r="D283" s="132"/>
      <c r="E283" s="51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98"/>
      <c r="AJ283" s="53"/>
      <c r="AK283" s="53"/>
      <c r="AL283" s="53"/>
      <c r="AM283" s="134"/>
      <c r="AN283" s="106"/>
      <c r="AO283" s="106"/>
      <c r="AP283" s="106"/>
      <c r="AQ283" s="135">
        <f t="shared" si="48"/>
        <v>0</v>
      </c>
      <c r="AR283" s="50">
        <f t="shared" si="47"/>
        <v>34</v>
      </c>
      <c r="AS283" s="137">
        <f t="shared" si="42"/>
        <v>0</v>
      </c>
    </row>
    <row r="284" ht="12.75" customHeight="1" spans="1:45">
      <c r="A284" s="130"/>
      <c r="B284" s="49"/>
      <c r="C284" s="46" t="s">
        <v>126</v>
      </c>
      <c r="D284" s="132"/>
      <c r="E284" s="51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98"/>
      <c r="AJ284" s="53"/>
      <c r="AK284" s="53"/>
      <c r="AL284" s="53"/>
      <c r="AM284" s="134"/>
      <c r="AN284" s="106"/>
      <c r="AO284" s="106"/>
      <c r="AP284" s="106"/>
      <c r="AQ284" s="135">
        <f t="shared" si="48"/>
        <v>0</v>
      </c>
      <c r="AR284" s="50">
        <f t="shared" si="47"/>
        <v>34</v>
      </c>
      <c r="AS284" s="137">
        <f t="shared" si="42"/>
        <v>0</v>
      </c>
    </row>
    <row r="285" ht="12.75" customHeight="1" spans="1:45">
      <c r="A285" s="130"/>
      <c r="B285" s="49"/>
      <c r="C285" s="46" t="s">
        <v>127</v>
      </c>
      <c r="D285" s="132"/>
      <c r="E285" s="51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98"/>
      <c r="AJ285" s="53"/>
      <c r="AK285" s="53"/>
      <c r="AL285" s="53"/>
      <c r="AM285" s="134"/>
      <c r="AN285" s="106"/>
      <c r="AO285" s="106"/>
      <c r="AP285" s="106"/>
      <c r="AQ285" s="106">
        <f t="shared" si="48"/>
        <v>0</v>
      </c>
      <c r="AR285" s="50">
        <f t="shared" si="47"/>
        <v>34</v>
      </c>
      <c r="AS285" s="137">
        <f t="shared" si="42"/>
        <v>0</v>
      </c>
    </row>
    <row r="286" ht="12.75" customHeight="1" spans="1:45">
      <c r="A286" s="130"/>
      <c r="B286" s="43"/>
      <c r="C286" s="46" t="s">
        <v>128</v>
      </c>
      <c r="D286" s="132"/>
      <c r="E286" s="51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98"/>
      <c r="AJ286" s="53"/>
      <c r="AK286" s="53"/>
      <c r="AL286" s="53"/>
      <c r="AM286" s="134"/>
      <c r="AN286" s="106"/>
      <c r="AO286" s="106"/>
      <c r="AP286" s="106"/>
      <c r="AQ286" s="106">
        <f t="shared" si="48"/>
        <v>0</v>
      </c>
      <c r="AR286" s="50">
        <f t="shared" si="47"/>
        <v>34</v>
      </c>
      <c r="AS286" s="137">
        <f t="shared" si="42"/>
        <v>0</v>
      </c>
    </row>
    <row r="287" ht="12.75" customHeight="1" spans="1:45">
      <c r="A287" s="130"/>
      <c r="B287" s="38" t="s">
        <v>87</v>
      </c>
      <c r="C287" s="46" t="s">
        <v>119</v>
      </c>
      <c r="D287" s="132"/>
      <c r="E287" s="51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98"/>
      <c r="AJ287" s="53"/>
      <c r="AK287" s="53"/>
      <c r="AL287" s="53"/>
      <c r="AM287" s="134"/>
      <c r="AN287" s="106"/>
      <c r="AO287" s="106"/>
      <c r="AP287" s="106"/>
      <c r="AQ287" s="106">
        <f t="shared" si="48"/>
        <v>0</v>
      </c>
      <c r="AR287" s="50">
        <f t="shared" si="47"/>
        <v>34</v>
      </c>
      <c r="AS287" s="137">
        <f t="shared" si="42"/>
        <v>0</v>
      </c>
    </row>
    <row r="288" ht="12.75" customHeight="1" spans="1:45">
      <c r="A288" s="130"/>
      <c r="B288" s="49"/>
      <c r="C288" s="46" t="s">
        <v>121</v>
      </c>
      <c r="D288" s="132"/>
      <c r="E288" s="51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98"/>
      <c r="AG288" s="98"/>
      <c r="AH288" s="53"/>
      <c r="AI288" s="53"/>
      <c r="AJ288" s="134"/>
      <c r="AK288" s="98"/>
      <c r="AL288" s="53"/>
      <c r="AM288" s="134"/>
      <c r="AN288" s="106"/>
      <c r="AO288" s="106"/>
      <c r="AP288" s="106"/>
      <c r="AQ288" s="106">
        <f t="shared" si="48"/>
        <v>0</v>
      </c>
      <c r="AR288" s="50">
        <f t="shared" si="47"/>
        <v>34</v>
      </c>
      <c r="AS288" s="137">
        <f t="shared" si="42"/>
        <v>0</v>
      </c>
    </row>
    <row r="289" ht="12.75" customHeight="1" spans="1:45">
      <c r="A289" s="130"/>
      <c r="B289" s="49"/>
      <c r="C289" s="46" t="s">
        <v>122</v>
      </c>
      <c r="D289" s="132"/>
      <c r="E289" s="51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98"/>
      <c r="AG289" s="98"/>
      <c r="AH289" s="53"/>
      <c r="AI289" s="53"/>
      <c r="AJ289" s="134"/>
      <c r="AK289" s="98"/>
      <c r="AL289" s="53"/>
      <c r="AM289" s="134"/>
      <c r="AN289" s="106"/>
      <c r="AO289" s="106"/>
      <c r="AP289" s="106"/>
      <c r="AQ289" s="135">
        <f t="shared" si="48"/>
        <v>0</v>
      </c>
      <c r="AR289" s="50">
        <f t="shared" ref="AR289:AR295" si="49">34*1</f>
        <v>34</v>
      </c>
      <c r="AS289" s="137">
        <f t="shared" si="42"/>
        <v>0</v>
      </c>
    </row>
    <row r="290" ht="12.75" customHeight="1" spans="1:45">
      <c r="A290" s="130"/>
      <c r="B290" s="49"/>
      <c r="C290" s="46" t="s">
        <v>123</v>
      </c>
      <c r="D290" s="132"/>
      <c r="E290" s="51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98"/>
      <c r="AG290" s="98"/>
      <c r="AH290" s="53"/>
      <c r="AI290" s="53"/>
      <c r="AJ290" s="134"/>
      <c r="AK290" s="98"/>
      <c r="AL290" s="53"/>
      <c r="AM290" s="134"/>
      <c r="AN290" s="106"/>
      <c r="AO290" s="106"/>
      <c r="AP290" s="106"/>
      <c r="AQ290" s="135">
        <f t="shared" si="48"/>
        <v>0</v>
      </c>
      <c r="AR290" s="50">
        <f t="shared" si="49"/>
        <v>34</v>
      </c>
      <c r="AS290" s="137">
        <f t="shared" si="42"/>
        <v>0</v>
      </c>
    </row>
    <row r="291" ht="12.75" customHeight="1" spans="1:45">
      <c r="A291" s="130"/>
      <c r="B291" s="49"/>
      <c r="C291" s="46" t="s">
        <v>124</v>
      </c>
      <c r="D291" s="132"/>
      <c r="E291" s="51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98"/>
      <c r="AG291" s="98"/>
      <c r="AH291" s="53"/>
      <c r="AI291" s="53"/>
      <c r="AJ291" s="134"/>
      <c r="AK291" s="98"/>
      <c r="AL291" s="53"/>
      <c r="AM291" s="134"/>
      <c r="AN291" s="106"/>
      <c r="AO291" s="106"/>
      <c r="AP291" s="106"/>
      <c r="AQ291" s="135">
        <f t="shared" si="48"/>
        <v>0</v>
      </c>
      <c r="AR291" s="50">
        <f t="shared" si="49"/>
        <v>34</v>
      </c>
      <c r="AS291" s="137">
        <f t="shared" si="42"/>
        <v>0</v>
      </c>
    </row>
    <row r="292" ht="12.75" customHeight="1" spans="1:45">
      <c r="A292" s="130"/>
      <c r="B292" s="49"/>
      <c r="C292" s="46" t="s">
        <v>125</v>
      </c>
      <c r="D292" s="132"/>
      <c r="E292" s="51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98"/>
      <c r="AG292" s="98"/>
      <c r="AH292" s="53"/>
      <c r="AI292" s="53"/>
      <c r="AJ292" s="134"/>
      <c r="AK292" s="98"/>
      <c r="AL292" s="53"/>
      <c r="AM292" s="134"/>
      <c r="AN292" s="106"/>
      <c r="AO292" s="106"/>
      <c r="AP292" s="106"/>
      <c r="AQ292" s="135">
        <f t="shared" si="48"/>
        <v>0</v>
      </c>
      <c r="AR292" s="50">
        <f t="shared" si="49"/>
        <v>34</v>
      </c>
      <c r="AS292" s="137">
        <f t="shared" si="42"/>
        <v>0</v>
      </c>
    </row>
    <row r="293" ht="12.75" customHeight="1" spans="1:45">
      <c r="A293" s="130"/>
      <c r="B293" s="49"/>
      <c r="C293" s="46" t="s">
        <v>126</v>
      </c>
      <c r="D293" s="132"/>
      <c r="E293" s="51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98"/>
      <c r="AG293" s="98"/>
      <c r="AH293" s="53"/>
      <c r="AI293" s="53"/>
      <c r="AJ293" s="134"/>
      <c r="AK293" s="98"/>
      <c r="AL293" s="53"/>
      <c r="AM293" s="134"/>
      <c r="AN293" s="106"/>
      <c r="AO293" s="106"/>
      <c r="AP293" s="106"/>
      <c r="AQ293" s="135">
        <f t="shared" si="48"/>
        <v>0</v>
      </c>
      <c r="AR293" s="50">
        <f t="shared" si="49"/>
        <v>34</v>
      </c>
      <c r="AS293" s="137">
        <f t="shared" si="42"/>
        <v>0</v>
      </c>
    </row>
    <row r="294" ht="12.75" customHeight="1" spans="1:45">
      <c r="A294" s="130"/>
      <c r="B294" s="49"/>
      <c r="C294" s="46" t="s">
        <v>127</v>
      </c>
      <c r="D294" s="132"/>
      <c r="E294" s="51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98"/>
      <c r="AG294" s="98"/>
      <c r="AH294" s="53"/>
      <c r="AI294" s="53"/>
      <c r="AJ294" s="134"/>
      <c r="AK294" s="98"/>
      <c r="AL294" s="53"/>
      <c r="AM294" s="134"/>
      <c r="AN294" s="106"/>
      <c r="AO294" s="106"/>
      <c r="AP294" s="106"/>
      <c r="AQ294" s="135">
        <f t="shared" si="48"/>
        <v>0</v>
      </c>
      <c r="AR294" s="50">
        <f t="shared" si="49"/>
        <v>34</v>
      </c>
      <c r="AS294" s="137">
        <f t="shared" si="42"/>
        <v>0</v>
      </c>
    </row>
    <row r="295" ht="12.75" customHeight="1" spans="1:45">
      <c r="A295" s="130"/>
      <c r="B295" s="43"/>
      <c r="C295" s="46" t="s">
        <v>128</v>
      </c>
      <c r="D295" s="52"/>
      <c r="E295" s="51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98"/>
      <c r="AI295" s="98"/>
      <c r="AJ295" s="134"/>
      <c r="AK295" s="53"/>
      <c r="AL295" s="53"/>
      <c r="AM295" s="134"/>
      <c r="AN295" s="106"/>
      <c r="AO295" s="106"/>
      <c r="AP295" s="106"/>
      <c r="AQ295" s="106">
        <f t="shared" si="48"/>
        <v>0</v>
      </c>
      <c r="AR295" s="50">
        <f t="shared" si="49"/>
        <v>34</v>
      </c>
      <c r="AS295" s="137">
        <f t="shared" si="42"/>
        <v>0</v>
      </c>
    </row>
    <row r="296" ht="12.75" customHeight="1" spans="1:45">
      <c r="A296" s="130"/>
      <c r="B296" s="40" t="s">
        <v>88</v>
      </c>
      <c r="C296" s="46" t="s">
        <v>119</v>
      </c>
      <c r="D296" s="52"/>
      <c r="E296" s="51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98"/>
      <c r="AI296" s="98"/>
      <c r="AJ296" s="134"/>
      <c r="AK296" s="53"/>
      <c r="AL296" s="53"/>
      <c r="AM296" s="134"/>
      <c r="AN296" s="106"/>
      <c r="AO296" s="106"/>
      <c r="AP296" s="106"/>
      <c r="AQ296" s="106">
        <f t="shared" si="48"/>
        <v>0</v>
      </c>
      <c r="AR296" s="136">
        <f>34*2</f>
        <v>68</v>
      </c>
      <c r="AS296" s="137">
        <f t="shared" si="42"/>
        <v>0</v>
      </c>
    </row>
    <row r="297" ht="12.75" customHeight="1" spans="1:45">
      <c r="A297" s="130"/>
      <c r="B297" s="40"/>
      <c r="C297" s="46" t="s">
        <v>121</v>
      </c>
      <c r="D297" s="52"/>
      <c r="E297" s="51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98"/>
      <c r="AI297" s="98"/>
      <c r="AJ297" s="134"/>
      <c r="AK297" s="53"/>
      <c r="AL297" s="53"/>
      <c r="AM297" s="134"/>
      <c r="AN297" s="106"/>
      <c r="AO297" s="106"/>
      <c r="AP297" s="106"/>
      <c r="AQ297" s="106">
        <f t="shared" si="48"/>
        <v>0</v>
      </c>
      <c r="AR297" s="136">
        <f>34*2</f>
        <v>68</v>
      </c>
      <c r="AS297" s="137">
        <f t="shared" si="42"/>
        <v>0</v>
      </c>
    </row>
    <row r="298" ht="12.75" customHeight="1" spans="1:45">
      <c r="A298" s="130"/>
      <c r="B298" s="40"/>
      <c r="C298" s="46" t="s">
        <v>122</v>
      </c>
      <c r="D298" s="52"/>
      <c r="E298" s="51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98"/>
      <c r="AI298" s="98"/>
      <c r="AJ298" s="134"/>
      <c r="AK298" s="53"/>
      <c r="AL298" s="53"/>
      <c r="AM298" s="134"/>
      <c r="AN298" s="106"/>
      <c r="AO298" s="106"/>
      <c r="AP298" s="106"/>
      <c r="AQ298" s="135">
        <f t="shared" si="48"/>
        <v>0</v>
      </c>
      <c r="AR298" s="136">
        <f t="shared" ref="AR298:AR304" si="50">34*2</f>
        <v>68</v>
      </c>
      <c r="AS298" s="137">
        <f t="shared" si="42"/>
        <v>0</v>
      </c>
    </row>
    <row r="299" ht="12.75" customHeight="1" spans="1:45">
      <c r="A299" s="130"/>
      <c r="B299" s="40"/>
      <c r="C299" s="46" t="s">
        <v>123</v>
      </c>
      <c r="D299" s="52"/>
      <c r="E299" s="51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98"/>
      <c r="AI299" s="98"/>
      <c r="AJ299" s="134"/>
      <c r="AK299" s="53"/>
      <c r="AL299" s="53"/>
      <c r="AM299" s="134"/>
      <c r="AN299" s="106"/>
      <c r="AO299" s="106"/>
      <c r="AP299" s="106"/>
      <c r="AQ299" s="135">
        <f t="shared" si="48"/>
        <v>0</v>
      </c>
      <c r="AR299" s="136">
        <f t="shared" si="50"/>
        <v>68</v>
      </c>
      <c r="AS299" s="137">
        <f t="shared" si="42"/>
        <v>0</v>
      </c>
    </row>
    <row r="300" ht="12.75" customHeight="1" spans="1:45">
      <c r="A300" s="130"/>
      <c r="B300" s="40"/>
      <c r="C300" s="46" t="s">
        <v>124</v>
      </c>
      <c r="D300" s="52"/>
      <c r="E300" s="51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98"/>
      <c r="AI300" s="98"/>
      <c r="AJ300" s="134"/>
      <c r="AK300" s="53"/>
      <c r="AL300" s="53"/>
      <c r="AM300" s="134"/>
      <c r="AN300" s="106"/>
      <c r="AO300" s="106"/>
      <c r="AP300" s="106"/>
      <c r="AQ300" s="135">
        <f t="shared" si="48"/>
        <v>0</v>
      </c>
      <c r="AR300" s="136">
        <f t="shared" si="50"/>
        <v>68</v>
      </c>
      <c r="AS300" s="137">
        <f t="shared" si="42"/>
        <v>0</v>
      </c>
    </row>
    <row r="301" ht="12.75" customHeight="1" spans="1:45">
      <c r="A301" s="130"/>
      <c r="B301" s="40"/>
      <c r="C301" s="46" t="s">
        <v>125</v>
      </c>
      <c r="D301" s="52"/>
      <c r="E301" s="51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98"/>
      <c r="AI301" s="98"/>
      <c r="AJ301" s="134"/>
      <c r="AK301" s="53"/>
      <c r="AL301" s="53"/>
      <c r="AM301" s="134"/>
      <c r="AN301" s="106"/>
      <c r="AO301" s="106"/>
      <c r="AP301" s="106"/>
      <c r="AQ301" s="135">
        <f t="shared" si="48"/>
        <v>0</v>
      </c>
      <c r="AR301" s="136">
        <f t="shared" si="50"/>
        <v>68</v>
      </c>
      <c r="AS301" s="137">
        <f t="shared" si="42"/>
        <v>0</v>
      </c>
    </row>
    <row r="302" ht="12.75" customHeight="1" spans="1:45">
      <c r="A302" s="130"/>
      <c r="B302" s="40"/>
      <c r="C302" s="46" t="s">
        <v>126</v>
      </c>
      <c r="D302" s="52"/>
      <c r="E302" s="51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98"/>
      <c r="AI302" s="98"/>
      <c r="AJ302" s="134"/>
      <c r="AK302" s="53"/>
      <c r="AL302" s="53"/>
      <c r="AM302" s="134"/>
      <c r="AN302" s="106"/>
      <c r="AO302" s="106"/>
      <c r="AP302" s="106"/>
      <c r="AQ302" s="135">
        <f t="shared" si="48"/>
        <v>0</v>
      </c>
      <c r="AR302" s="136">
        <f t="shared" si="50"/>
        <v>68</v>
      </c>
      <c r="AS302" s="137">
        <f t="shared" si="42"/>
        <v>0</v>
      </c>
    </row>
    <row r="303" ht="12.75" customHeight="1" spans="1:45">
      <c r="A303" s="130"/>
      <c r="B303" s="40"/>
      <c r="C303" s="46" t="s">
        <v>127</v>
      </c>
      <c r="D303" s="52"/>
      <c r="E303" s="51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98"/>
      <c r="AI303" s="98"/>
      <c r="AJ303" s="134"/>
      <c r="AK303" s="53"/>
      <c r="AL303" s="53"/>
      <c r="AM303" s="134"/>
      <c r="AN303" s="106"/>
      <c r="AO303" s="106"/>
      <c r="AP303" s="106"/>
      <c r="AQ303" s="135">
        <f t="shared" si="48"/>
        <v>0</v>
      </c>
      <c r="AR303" s="136">
        <f t="shared" si="50"/>
        <v>68</v>
      </c>
      <c r="AS303" s="137">
        <f>AQ303/AR303</f>
        <v>0</v>
      </c>
    </row>
    <row r="304" ht="12.75" customHeight="1" spans="1:45">
      <c r="A304" s="130"/>
      <c r="B304" s="40"/>
      <c r="C304" s="46" t="s">
        <v>128</v>
      </c>
      <c r="D304" s="52"/>
      <c r="E304" s="51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98"/>
      <c r="AI304" s="98"/>
      <c r="AJ304" s="134"/>
      <c r="AK304" s="53"/>
      <c r="AL304" s="53"/>
      <c r="AM304" s="134"/>
      <c r="AN304" s="106"/>
      <c r="AO304" s="106"/>
      <c r="AP304" s="106"/>
      <c r="AQ304" s="135">
        <f t="shared" si="48"/>
        <v>0</v>
      </c>
      <c r="AR304" s="136">
        <f t="shared" si="50"/>
        <v>68</v>
      </c>
      <c r="AS304" s="137">
        <f>AQ304/AR304</f>
        <v>0</v>
      </c>
    </row>
    <row r="305" ht="27" customHeight="1" spans="1:45">
      <c r="A305" s="107"/>
      <c r="B305" s="127"/>
      <c r="C305" s="127"/>
      <c r="D305" s="127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107"/>
      <c r="AN305" s="107"/>
      <c r="AO305" s="107"/>
      <c r="AP305" s="107"/>
      <c r="AQ305" s="107"/>
      <c r="AR305" s="107"/>
      <c r="AS305" s="107"/>
    </row>
    <row r="306" s="4" customFormat="1" ht="90.75" customHeight="1" spans="1:45">
      <c r="A306" s="128" t="s">
        <v>131</v>
      </c>
      <c r="B306" s="128"/>
      <c r="C306" s="128"/>
      <c r="D306" s="128"/>
      <c r="E306" s="65" t="s">
        <v>55</v>
      </c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  <c r="AI306" s="65"/>
      <c r="AJ306" s="65"/>
      <c r="AK306" s="65"/>
      <c r="AL306" s="65"/>
      <c r="AM306" s="65"/>
      <c r="AN306" s="65"/>
      <c r="AO306" s="65"/>
      <c r="AP306" s="65"/>
      <c r="AQ306" s="115" t="s">
        <v>56</v>
      </c>
      <c r="AR306" s="115" t="s">
        <v>57</v>
      </c>
      <c r="AS306" s="116" t="s">
        <v>58</v>
      </c>
    </row>
    <row r="307" s="4" customFormat="1" ht="21" customHeight="1" spans="1:45">
      <c r="A307" s="40" t="s">
        <v>59</v>
      </c>
      <c r="B307" s="40"/>
      <c r="C307" s="40"/>
      <c r="D307" s="39" t="s">
        <v>61</v>
      </c>
      <c r="E307" s="40" t="s">
        <v>62</v>
      </c>
      <c r="F307" s="40"/>
      <c r="G307" s="40"/>
      <c r="H307" s="40"/>
      <c r="I307" s="40" t="s">
        <v>63</v>
      </c>
      <c r="J307" s="40"/>
      <c r="K307" s="40"/>
      <c r="L307" s="40"/>
      <c r="M307" s="40" t="s">
        <v>64</v>
      </c>
      <c r="N307" s="40"/>
      <c r="O307" s="40"/>
      <c r="P307" s="40"/>
      <c r="Q307" s="40" t="s">
        <v>65</v>
      </c>
      <c r="R307" s="40"/>
      <c r="S307" s="40"/>
      <c r="T307" s="40"/>
      <c r="U307" s="40" t="s">
        <v>66</v>
      </c>
      <c r="V307" s="40"/>
      <c r="W307" s="40"/>
      <c r="X307" s="40" t="s">
        <v>67</v>
      </c>
      <c r="Y307" s="40"/>
      <c r="Z307" s="40"/>
      <c r="AA307" s="40"/>
      <c r="AB307" s="40" t="s">
        <v>68</v>
      </c>
      <c r="AC307" s="40"/>
      <c r="AD307" s="40"/>
      <c r="AE307" s="40" t="s">
        <v>69</v>
      </c>
      <c r="AF307" s="40"/>
      <c r="AG307" s="40"/>
      <c r="AH307" s="40"/>
      <c r="AI307" s="40"/>
      <c r="AJ307" s="40" t="s">
        <v>70</v>
      </c>
      <c r="AK307" s="40"/>
      <c r="AL307" s="40"/>
      <c r="AM307" s="40" t="s">
        <v>71</v>
      </c>
      <c r="AN307" s="40"/>
      <c r="AO307" s="40"/>
      <c r="AP307" s="40"/>
      <c r="AQ307" s="115"/>
      <c r="AR307" s="115"/>
      <c r="AS307" s="116"/>
    </row>
    <row r="308" s="4" customFormat="1" customHeight="1" spans="1:45">
      <c r="A308" s="40"/>
      <c r="B308" s="40"/>
      <c r="C308" s="40"/>
      <c r="D308" s="39" t="s">
        <v>72</v>
      </c>
      <c r="E308" s="44">
        <v>1</v>
      </c>
      <c r="F308" s="44">
        <v>2</v>
      </c>
      <c r="G308" s="44">
        <v>3</v>
      </c>
      <c r="H308" s="44">
        <v>4</v>
      </c>
      <c r="I308" s="44">
        <v>5</v>
      </c>
      <c r="J308" s="44">
        <v>6</v>
      </c>
      <c r="K308" s="44">
        <v>7</v>
      </c>
      <c r="L308" s="44">
        <v>8</v>
      </c>
      <c r="M308" s="44">
        <v>9</v>
      </c>
      <c r="N308" s="44">
        <v>10</v>
      </c>
      <c r="O308" s="44">
        <v>11</v>
      </c>
      <c r="P308" s="44">
        <v>12</v>
      </c>
      <c r="Q308" s="44">
        <v>13</v>
      </c>
      <c r="R308" s="44">
        <v>14</v>
      </c>
      <c r="S308" s="44">
        <v>15</v>
      </c>
      <c r="T308" s="44">
        <v>16</v>
      </c>
      <c r="U308" s="44">
        <v>17</v>
      </c>
      <c r="V308" s="44">
        <v>18</v>
      </c>
      <c r="W308" s="44">
        <v>19</v>
      </c>
      <c r="X308" s="44">
        <v>20</v>
      </c>
      <c r="Y308" s="44">
        <v>21</v>
      </c>
      <c r="Z308" s="44">
        <v>22</v>
      </c>
      <c r="AA308" s="44">
        <v>23</v>
      </c>
      <c r="AB308" s="44">
        <v>24</v>
      </c>
      <c r="AC308" s="44">
        <v>25</v>
      </c>
      <c r="AD308" s="44">
        <v>26</v>
      </c>
      <c r="AE308" s="44">
        <v>27</v>
      </c>
      <c r="AF308" s="44">
        <v>28</v>
      </c>
      <c r="AG308" s="44">
        <v>29</v>
      </c>
      <c r="AH308" s="44">
        <v>30</v>
      </c>
      <c r="AI308" s="44">
        <v>31</v>
      </c>
      <c r="AJ308" s="44">
        <v>32</v>
      </c>
      <c r="AK308" s="44">
        <v>33</v>
      </c>
      <c r="AL308" s="44">
        <v>34</v>
      </c>
      <c r="AM308" s="44">
        <v>35</v>
      </c>
      <c r="AN308" s="44">
        <v>36</v>
      </c>
      <c r="AO308" s="44">
        <v>37</v>
      </c>
      <c r="AP308" s="44">
        <v>38</v>
      </c>
      <c r="AQ308" s="115"/>
      <c r="AR308" s="115"/>
      <c r="AS308" s="116"/>
    </row>
    <row r="309" s="4" customFormat="1" ht="14.25" customHeight="1" spans="1:45">
      <c r="A309" s="130" t="s">
        <v>90</v>
      </c>
      <c r="B309" s="38" t="s">
        <v>74</v>
      </c>
      <c r="C309" s="40" t="s">
        <v>132</v>
      </c>
      <c r="D309" s="52"/>
      <c r="E309" s="51"/>
      <c r="F309" s="53"/>
      <c r="G309" s="129" t="s">
        <v>94</v>
      </c>
      <c r="H309" s="53"/>
      <c r="I309" s="51"/>
      <c r="J309" s="51"/>
      <c r="K309" s="51"/>
      <c r="L309" s="51"/>
      <c r="M309" s="51"/>
      <c r="N309" s="51"/>
      <c r="O309" s="51"/>
      <c r="P309" s="76" t="s">
        <v>94</v>
      </c>
      <c r="Q309" s="51"/>
      <c r="R309" s="51"/>
      <c r="S309" s="76" t="s">
        <v>94</v>
      </c>
      <c r="T309" s="51"/>
      <c r="U309" s="51"/>
      <c r="V309" s="51"/>
      <c r="W309" s="51"/>
      <c r="X309" s="76" t="s">
        <v>94</v>
      </c>
      <c r="Y309" s="51"/>
      <c r="Z309" s="51"/>
      <c r="AA309" s="51"/>
      <c r="AB309" s="51"/>
      <c r="AC309" s="51"/>
      <c r="AD309" s="76" t="s">
        <v>94</v>
      </c>
      <c r="AE309" s="51"/>
      <c r="AF309" s="51"/>
      <c r="AG309" s="51"/>
      <c r="AH309" s="138" t="s">
        <v>120</v>
      </c>
      <c r="AI309" s="51"/>
      <c r="AJ309" s="51"/>
      <c r="AK309" s="51"/>
      <c r="AL309" s="76" t="s">
        <v>94</v>
      </c>
      <c r="AM309" s="106"/>
      <c r="AN309" s="106"/>
      <c r="AO309" s="106"/>
      <c r="AP309" s="106"/>
      <c r="AQ309" s="135">
        <v>7</v>
      </c>
      <c r="AR309" s="50">
        <f t="shared" ref="AR309:AR316" si="51">34*5</f>
        <v>170</v>
      </c>
      <c r="AS309" s="137">
        <f t="shared" ref="AS309:AS372" si="52">AQ309/AR309</f>
        <v>0.0411764705882353</v>
      </c>
    </row>
    <row r="310" s="4" customFormat="1" ht="17.25" customHeight="1" spans="1:45">
      <c r="A310" s="130"/>
      <c r="B310" s="49"/>
      <c r="C310" s="40" t="s">
        <v>133</v>
      </c>
      <c r="D310" s="52"/>
      <c r="E310" s="51"/>
      <c r="F310" s="53"/>
      <c r="G310" s="129" t="s">
        <v>94</v>
      </c>
      <c r="H310" s="53"/>
      <c r="I310" s="51"/>
      <c r="J310" s="51"/>
      <c r="K310" s="51"/>
      <c r="L310" s="51"/>
      <c r="M310" s="51"/>
      <c r="N310" s="51"/>
      <c r="O310" s="51"/>
      <c r="P310" s="76" t="s">
        <v>94</v>
      </c>
      <c r="Q310" s="51"/>
      <c r="R310" s="51"/>
      <c r="S310" s="76" t="s">
        <v>94</v>
      </c>
      <c r="T310" s="51"/>
      <c r="U310" s="51"/>
      <c r="V310" s="51"/>
      <c r="W310" s="51"/>
      <c r="X310" s="76" t="s">
        <v>94</v>
      </c>
      <c r="Y310" s="51"/>
      <c r="Z310" s="51"/>
      <c r="AA310" s="51"/>
      <c r="AB310" s="51"/>
      <c r="AC310" s="51"/>
      <c r="AD310" s="76" t="s">
        <v>94</v>
      </c>
      <c r="AE310" s="51"/>
      <c r="AF310" s="51"/>
      <c r="AG310" s="51"/>
      <c r="AH310" s="138" t="s">
        <v>120</v>
      </c>
      <c r="AI310" s="51"/>
      <c r="AJ310" s="51"/>
      <c r="AK310" s="51"/>
      <c r="AL310" s="76" t="s">
        <v>94</v>
      </c>
      <c r="AM310" s="106"/>
      <c r="AN310" s="106"/>
      <c r="AO310" s="106"/>
      <c r="AP310" s="106"/>
      <c r="AQ310" s="135">
        <v>7</v>
      </c>
      <c r="AR310" s="50">
        <f t="shared" si="51"/>
        <v>170</v>
      </c>
      <c r="AS310" s="137">
        <f t="shared" si="52"/>
        <v>0.0411764705882353</v>
      </c>
    </row>
    <row r="311" s="4" customFormat="1" ht="17.25" customHeight="1" spans="1:45">
      <c r="A311" s="130"/>
      <c r="B311" s="49"/>
      <c r="C311" s="40" t="s">
        <v>134</v>
      </c>
      <c r="D311" s="52"/>
      <c r="E311" s="51"/>
      <c r="F311" s="53"/>
      <c r="G311" s="129" t="s">
        <v>94</v>
      </c>
      <c r="H311" s="53"/>
      <c r="I311" s="51"/>
      <c r="J311" s="51"/>
      <c r="K311" s="51"/>
      <c r="L311" s="51"/>
      <c r="M311" s="51"/>
      <c r="N311" s="51"/>
      <c r="O311" s="51"/>
      <c r="P311" s="76" t="s">
        <v>94</v>
      </c>
      <c r="Q311" s="51"/>
      <c r="R311" s="51"/>
      <c r="S311" s="76" t="s">
        <v>94</v>
      </c>
      <c r="T311" s="51"/>
      <c r="U311" s="51"/>
      <c r="V311" s="51"/>
      <c r="W311" s="51"/>
      <c r="X311" s="76" t="s">
        <v>94</v>
      </c>
      <c r="Y311" s="51"/>
      <c r="Z311" s="51"/>
      <c r="AA311" s="51"/>
      <c r="AB311" s="51"/>
      <c r="AC311" s="51"/>
      <c r="AD311" s="76" t="s">
        <v>94</v>
      </c>
      <c r="AE311" s="51"/>
      <c r="AF311" s="51"/>
      <c r="AG311" s="51"/>
      <c r="AH311" s="138" t="s">
        <v>120</v>
      </c>
      <c r="AI311" s="51"/>
      <c r="AJ311" s="51"/>
      <c r="AK311" s="51"/>
      <c r="AL311" s="76" t="s">
        <v>94</v>
      </c>
      <c r="AM311" s="106"/>
      <c r="AN311" s="106"/>
      <c r="AO311" s="106"/>
      <c r="AP311" s="106"/>
      <c r="AQ311" s="135">
        <v>7</v>
      </c>
      <c r="AR311" s="50">
        <f t="shared" si="51"/>
        <v>170</v>
      </c>
      <c r="AS311" s="137">
        <f t="shared" si="52"/>
        <v>0.0411764705882353</v>
      </c>
    </row>
    <row r="312" s="4" customFormat="1" ht="17.25" customHeight="1" spans="1:45">
      <c r="A312" s="130"/>
      <c r="B312" s="49"/>
      <c r="C312" s="40" t="s">
        <v>135</v>
      </c>
      <c r="D312" s="52"/>
      <c r="E312" s="51"/>
      <c r="F312" s="53"/>
      <c r="G312" s="129" t="s">
        <v>94</v>
      </c>
      <c r="H312" s="53"/>
      <c r="I312" s="51"/>
      <c r="J312" s="51"/>
      <c r="K312" s="51"/>
      <c r="L312" s="51"/>
      <c r="M312" s="51"/>
      <c r="N312" s="51"/>
      <c r="O312" s="51"/>
      <c r="P312" s="76" t="s">
        <v>94</v>
      </c>
      <c r="Q312" s="51"/>
      <c r="R312" s="51"/>
      <c r="S312" s="76" t="s">
        <v>94</v>
      </c>
      <c r="T312" s="51"/>
      <c r="U312" s="51"/>
      <c r="V312" s="51"/>
      <c r="W312" s="51"/>
      <c r="X312" s="76" t="s">
        <v>94</v>
      </c>
      <c r="Y312" s="51"/>
      <c r="Z312" s="51"/>
      <c r="AA312" s="51"/>
      <c r="AB312" s="51"/>
      <c r="AC312" s="51"/>
      <c r="AD312" s="76" t="s">
        <v>94</v>
      </c>
      <c r="AE312" s="51"/>
      <c r="AF312" s="51"/>
      <c r="AG312" s="51"/>
      <c r="AH312" s="138" t="s">
        <v>120</v>
      </c>
      <c r="AI312" s="51"/>
      <c r="AJ312" s="51"/>
      <c r="AK312" s="51"/>
      <c r="AL312" s="76" t="s">
        <v>94</v>
      </c>
      <c r="AM312" s="106"/>
      <c r="AN312" s="106"/>
      <c r="AO312" s="106"/>
      <c r="AP312" s="106"/>
      <c r="AQ312" s="135">
        <v>7</v>
      </c>
      <c r="AR312" s="50">
        <f t="shared" si="51"/>
        <v>170</v>
      </c>
      <c r="AS312" s="137">
        <f t="shared" si="52"/>
        <v>0.0411764705882353</v>
      </c>
    </row>
    <row r="313" s="4" customFormat="1" ht="17.25" customHeight="1" spans="1:45">
      <c r="A313" s="130"/>
      <c r="B313" s="49"/>
      <c r="C313" s="40" t="s">
        <v>136</v>
      </c>
      <c r="D313" s="52"/>
      <c r="E313" s="51"/>
      <c r="F313" s="53"/>
      <c r="G313" s="129" t="s">
        <v>94</v>
      </c>
      <c r="H313" s="53"/>
      <c r="I313" s="51"/>
      <c r="J313" s="51"/>
      <c r="K313" s="51"/>
      <c r="L313" s="51"/>
      <c r="M313" s="51"/>
      <c r="N313" s="51"/>
      <c r="O313" s="51"/>
      <c r="P313" s="76" t="s">
        <v>94</v>
      </c>
      <c r="Q313" s="51"/>
      <c r="R313" s="51"/>
      <c r="S313" s="76" t="s">
        <v>94</v>
      </c>
      <c r="T313" s="51"/>
      <c r="U313" s="51"/>
      <c r="V313" s="51"/>
      <c r="W313" s="51"/>
      <c r="X313" s="76" t="s">
        <v>94</v>
      </c>
      <c r="Y313" s="51"/>
      <c r="Z313" s="51"/>
      <c r="AA313" s="51"/>
      <c r="AB313" s="51"/>
      <c r="AC313" s="51"/>
      <c r="AD313" s="76" t="s">
        <v>94</v>
      </c>
      <c r="AE313" s="51"/>
      <c r="AF313" s="51"/>
      <c r="AG313" s="51"/>
      <c r="AH313" s="138" t="s">
        <v>120</v>
      </c>
      <c r="AI313" s="51"/>
      <c r="AJ313" s="51"/>
      <c r="AK313" s="51"/>
      <c r="AL313" s="76" t="s">
        <v>94</v>
      </c>
      <c r="AM313" s="106"/>
      <c r="AN313" s="106"/>
      <c r="AO313" s="106"/>
      <c r="AP313" s="106"/>
      <c r="AQ313" s="135">
        <v>7</v>
      </c>
      <c r="AR313" s="50">
        <f t="shared" si="51"/>
        <v>170</v>
      </c>
      <c r="AS313" s="137">
        <f t="shared" si="52"/>
        <v>0.0411764705882353</v>
      </c>
    </row>
    <row r="314" s="4" customFormat="1" ht="17.25" customHeight="1" spans="1:45">
      <c r="A314" s="130"/>
      <c r="B314" s="49"/>
      <c r="C314" s="40" t="s">
        <v>137</v>
      </c>
      <c r="D314" s="52"/>
      <c r="E314" s="51"/>
      <c r="F314" s="53"/>
      <c r="G314" s="129" t="s">
        <v>94</v>
      </c>
      <c r="H314" s="53"/>
      <c r="I314" s="51"/>
      <c r="J314" s="51"/>
      <c r="K314" s="51"/>
      <c r="L314" s="51"/>
      <c r="M314" s="51"/>
      <c r="N314" s="51"/>
      <c r="O314" s="51"/>
      <c r="P314" s="76" t="s">
        <v>94</v>
      </c>
      <c r="Q314" s="51"/>
      <c r="R314" s="51"/>
      <c r="S314" s="76" t="s">
        <v>94</v>
      </c>
      <c r="T314" s="51"/>
      <c r="U314" s="51"/>
      <c r="V314" s="51"/>
      <c r="W314" s="51"/>
      <c r="X314" s="76" t="s">
        <v>94</v>
      </c>
      <c r="Y314" s="51"/>
      <c r="Z314" s="51"/>
      <c r="AA314" s="51"/>
      <c r="AB314" s="51"/>
      <c r="AC314" s="51"/>
      <c r="AD314" s="76" t="s">
        <v>94</v>
      </c>
      <c r="AE314" s="51"/>
      <c r="AF314" s="51"/>
      <c r="AG314" s="51"/>
      <c r="AH314" s="138" t="s">
        <v>120</v>
      </c>
      <c r="AI314" s="51"/>
      <c r="AJ314" s="51"/>
      <c r="AK314" s="51"/>
      <c r="AL314" s="76" t="s">
        <v>94</v>
      </c>
      <c r="AM314" s="106"/>
      <c r="AN314" s="106"/>
      <c r="AO314" s="106"/>
      <c r="AP314" s="106"/>
      <c r="AQ314" s="135">
        <v>7</v>
      </c>
      <c r="AR314" s="50">
        <f t="shared" si="51"/>
        <v>170</v>
      </c>
      <c r="AS314" s="137">
        <f t="shared" si="52"/>
        <v>0.0411764705882353</v>
      </c>
    </row>
    <row r="315" s="4" customFormat="1" ht="17.25" customHeight="1" spans="1:45">
      <c r="A315" s="130"/>
      <c r="B315" s="49"/>
      <c r="C315" s="40" t="s">
        <v>138</v>
      </c>
      <c r="D315" s="52"/>
      <c r="E315" s="51"/>
      <c r="F315" s="53"/>
      <c r="G315" s="129" t="s">
        <v>94</v>
      </c>
      <c r="H315" s="53"/>
      <c r="I315" s="51"/>
      <c r="J315" s="51"/>
      <c r="K315" s="51"/>
      <c r="L315" s="51"/>
      <c r="M315" s="51"/>
      <c r="N315" s="51"/>
      <c r="O315" s="51"/>
      <c r="P315" s="76" t="s">
        <v>94</v>
      </c>
      <c r="Q315" s="51"/>
      <c r="R315" s="51"/>
      <c r="S315" s="76" t="s">
        <v>94</v>
      </c>
      <c r="T315" s="51"/>
      <c r="U315" s="51"/>
      <c r="V315" s="51"/>
      <c r="W315" s="51"/>
      <c r="X315" s="76" t="s">
        <v>94</v>
      </c>
      <c r="Y315" s="51"/>
      <c r="Z315" s="51"/>
      <c r="AA315" s="51"/>
      <c r="AB315" s="51"/>
      <c r="AC315" s="51"/>
      <c r="AD315" s="76" t="s">
        <v>94</v>
      </c>
      <c r="AE315" s="51"/>
      <c r="AF315" s="51"/>
      <c r="AG315" s="51"/>
      <c r="AH315" s="138" t="s">
        <v>120</v>
      </c>
      <c r="AI315" s="51"/>
      <c r="AJ315" s="51"/>
      <c r="AK315" s="51"/>
      <c r="AL315" s="76" t="s">
        <v>94</v>
      </c>
      <c r="AM315" s="106"/>
      <c r="AN315" s="106"/>
      <c r="AO315" s="106"/>
      <c r="AP315" s="106"/>
      <c r="AQ315" s="135">
        <v>7</v>
      </c>
      <c r="AR315" s="50">
        <f t="shared" si="51"/>
        <v>170</v>
      </c>
      <c r="AS315" s="137">
        <f t="shared" si="52"/>
        <v>0.0411764705882353</v>
      </c>
    </row>
    <row r="316" s="4" customFormat="1" ht="13.5" customHeight="1" spans="1:45">
      <c r="A316" s="130"/>
      <c r="B316" s="43"/>
      <c r="C316" s="40" t="s">
        <v>139</v>
      </c>
      <c r="D316" s="52"/>
      <c r="E316" s="51"/>
      <c r="F316" s="53"/>
      <c r="G316" s="76" t="s">
        <v>94</v>
      </c>
      <c r="H316" s="53"/>
      <c r="I316" s="51"/>
      <c r="J316" s="51"/>
      <c r="K316" s="51"/>
      <c r="L316" s="51"/>
      <c r="M316" s="51"/>
      <c r="N316" s="51"/>
      <c r="O316" s="51"/>
      <c r="P316" s="76" t="s">
        <v>94</v>
      </c>
      <c r="Q316" s="51"/>
      <c r="R316" s="51"/>
      <c r="S316" s="76" t="s">
        <v>94</v>
      </c>
      <c r="T316" s="51"/>
      <c r="U316" s="51"/>
      <c r="V316" s="51"/>
      <c r="W316" s="51"/>
      <c r="X316" s="76" t="s">
        <v>94</v>
      </c>
      <c r="Y316" s="51"/>
      <c r="Z316" s="51"/>
      <c r="AA316" s="51"/>
      <c r="AB316" s="51"/>
      <c r="AC316" s="51"/>
      <c r="AD316" s="76" t="s">
        <v>94</v>
      </c>
      <c r="AE316" s="51"/>
      <c r="AF316" s="51"/>
      <c r="AG316" s="51"/>
      <c r="AH316" s="138" t="s">
        <v>120</v>
      </c>
      <c r="AI316" s="51"/>
      <c r="AJ316" s="51"/>
      <c r="AK316" s="51"/>
      <c r="AL316" s="76" t="s">
        <v>94</v>
      </c>
      <c r="AM316" s="106"/>
      <c r="AN316" s="106"/>
      <c r="AO316" s="106"/>
      <c r="AP316" s="106"/>
      <c r="AQ316" s="106">
        <v>7</v>
      </c>
      <c r="AR316" s="50">
        <f t="shared" si="51"/>
        <v>170</v>
      </c>
      <c r="AS316" s="137">
        <f t="shared" si="52"/>
        <v>0.0411764705882353</v>
      </c>
    </row>
    <row r="317" s="4" customFormat="1" ht="18" customHeight="1" spans="1:45">
      <c r="A317" s="130"/>
      <c r="B317" s="38" t="s">
        <v>140</v>
      </c>
      <c r="C317" s="40" t="s">
        <v>132</v>
      </c>
      <c r="D317" s="52"/>
      <c r="E317" s="51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76" t="s">
        <v>94</v>
      </c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76" t="s">
        <v>94</v>
      </c>
      <c r="AK317" s="53"/>
      <c r="AL317" s="53"/>
      <c r="AM317" s="106"/>
      <c r="AN317" s="106"/>
      <c r="AO317" s="106"/>
      <c r="AP317" s="106"/>
      <c r="AQ317" s="106">
        <v>2</v>
      </c>
      <c r="AR317" s="50">
        <f t="shared" ref="AR317:AR332" si="53">34*3</f>
        <v>102</v>
      </c>
      <c r="AS317" s="137">
        <f t="shared" si="52"/>
        <v>0.0196078431372549</v>
      </c>
    </row>
    <row r="318" s="4" customFormat="1" ht="18" customHeight="1" spans="1:45">
      <c r="A318" s="130"/>
      <c r="B318" s="49"/>
      <c r="C318" s="40" t="s">
        <v>133</v>
      </c>
      <c r="D318" s="52"/>
      <c r="E318" s="51"/>
      <c r="F318" s="51"/>
      <c r="G318" s="5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76" t="s">
        <v>94</v>
      </c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76" t="s">
        <v>94</v>
      </c>
      <c r="AK318" s="53"/>
      <c r="AL318" s="53"/>
      <c r="AM318" s="106"/>
      <c r="AN318" s="106"/>
      <c r="AO318" s="106"/>
      <c r="AP318" s="106"/>
      <c r="AQ318" s="106">
        <v>2</v>
      </c>
      <c r="AR318" s="50">
        <f t="shared" si="53"/>
        <v>102</v>
      </c>
      <c r="AS318" s="137">
        <f t="shared" si="52"/>
        <v>0.0196078431372549</v>
      </c>
    </row>
    <row r="319" s="4" customFormat="1" ht="18" customHeight="1" spans="1:45">
      <c r="A319" s="130"/>
      <c r="B319" s="49"/>
      <c r="C319" s="40" t="s">
        <v>134</v>
      </c>
      <c r="D319" s="52"/>
      <c r="E319" s="51"/>
      <c r="F319" s="51"/>
      <c r="G319" s="5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76" t="s">
        <v>94</v>
      </c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76" t="s">
        <v>94</v>
      </c>
      <c r="AK319" s="53"/>
      <c r="AL319" s="53"/>
      <c r="AM319" s="106"/>
      <c r="AN319" s="106"/>
      <c r="AO319" s="106"/>
      <c r="AP319" s="106"/>
      <c r="AQ319" s="135">
        <v>2</v>
      </c>
      <c r="AR319" s="50">
        <f t="shared" si="53"/>
        <v>102</v>
      </c>
      <c r="AS319" s="137">
        <f t="shared" si="52"/>
        <v>0.0196078431372549</v>
      </c>
    </row>
    <row r="320" s="4" customFormat="1" ht="18" customHeight="1" spans="1:45">
      <c r="A320" s="130"/>
      <c r="B320" s="49"/>
      <c r="C320" s="40" t="s">
        <v>135</v>
      </c>
      <c r="D320" s="52"/>
      <c r="E320" s="51"/>
      <c r="F320" s="51"/>
      <c r="G320" s="5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76" t="s">
        <v>94</v>
      </c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139" t="s">
        <v>120</v>
      </c>
      <c r="AI320" s="53"/>
      <c r="AJ320" s="76" t="s">
        <v>94</v>
      </c>
      <c r="AK320" s="53"/>
      <c r="AL320" s="53"/>
      <c r="AM320" s="106"/>
      <c r="AN320" s="106"/>
      <c r="AO320" s="106"/>
      <c r="AP320" s="106"/>
      <c r="AQ320" s="135">
        <v>3</v>
      </c>
      <c r="AR320" s="50">
        <f t="shared" si="53"/>
        <v>102</v>
      </c>
      <c r="AS320" s="137">
        <f t="shared" si="52"/>
        <v>0.0294117647058824</v>
      </c>
    </row>
    <row r="321" s="4" customFormat="1" ht="18" customHeight="1" spans="1:45">
      <c r="A321" s="130"/>
      <c r="B321" s="49"/>
      <c r="C321" s="40" t="s">
        <v>136</v>
      </c>
      <c r="D321" s="52"/>
      <c r="E321" s="51"/>
      <c r="F321" s="51"/>
      <c r="G321" s="5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76" t="s">
        <v>94</v>
      </c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139" t="s">
        <v>120</v>
      </c>
      <c r="AI321" s="53"/>
      <c r="AJ321" s="76" t="s">
        <v>94</v>
      </c>
      <c r="AK321" s="53"/>
      <c r="AL321" s="53"/>
      <c r="AM321" s="106"/>
      <c r="AN321" s="106"/>
      <c r="AO321" s="106"/>
      <c r="AP321" s="106"/>
      <c r="AQ321" s="135">
        <v>3</v>
      </c>
      <c r="AR321" s="50">
        <f t="shared" si="53"/>
        <v>102</v>
      </c>
      <c r="AS321" s="137">
        <f t="shared" si="52"/>
        <v>0.0294117647058824</v>
      </c>
    </row>
    <row r="322" s="4" customFormat="1" ht="18" customHeight="1" spans="1:45">
      <c r="A322" s="130"/>
      <c r="B322" s="49"/>
      <c r="C322" s="40" t="s">
        <v>137</v>
      </c>
      <c r="D322" s="52"/>
      <c r="E322" s="51"/>
      <c r="F322" s="51"/>
      <c r="G322" s="5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76" t="s">
        <v>94</v>
      </c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139" t="s">
        <v>120</v>
      </c>
      <c r="AI322" s="53"/>
      <c r="AJ322" s="76" t="s">
        <v>94</v>
      </c>
      <c r="AK322" s="53"/>
      <c r="AL322" s="53"/>
      <c r="AM322" s="106"/>
      <c r="AN322" s="106"/>
      <c r="AO322" s="106"/>
      <c r="AP322" s="106"/>
      <c r="AQ322" s="135">
        <v>3</v>
      </c>
      <c r="AR322" s="50">
        <f t="shared" si="53"/>
        <v>102</v>
      </c>
      <c r="AS322" s="137">
        <f t="shared" si="52"/>
        <v>0.0294117647058824</v>
      </c>
    </row>
    <row r="323" s="4" customFormat="1" ht="18" customHeight="1" spans="1:45">
      <c r="A323" s="130"/>
      <c r="B323" s="49"/>
      <c r="C323" s="40" t="s">
        <v>138</v>
      </c>
      <c r="D323" s="52"/>
      <c r="E323" s="51"/>
      <c r="F323" s="51"/>
      <c r="G323" s="5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76" t="s">
        <v>94</v>
      </c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76" t="s">
        <v>94</v>
      </c>
      <c r="AK323" s="53"/>
      <c r="AL323" s="53"/>
      <c r="AM323" s="106"/>
      <c r="AN323" s="106"/>
      <c r="AO323" s="106"/>
      <c r="AP323" s="106"/>
      <c r="AQ323" s="135">
        <v>2</v>
      </c>
      <c r="AR323" s="50">
        <f t="shared" si="53"/>
        <v>102</v>
      </c>
      <c r="AS323" s="137">
        <f t="shared" si="52"/>
        <v>0.0196078431372549</v>
      </c>
    </row>
    <row r="324" s="4" customFormat="1" ht="18.75" customHeight="1" spans="1:45">
      <c r="A324" s="130"/>
      <c r="B324" s="43"/>
      <c r="C324" s="40" t="s">
        <v>139</v>
      </c>
      <c r="D324" s="52"/>
      <c r="E324" s="51"/>
      <c r="F324" s="51"/>
      <c r="G324" s="5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76" t="s">
        <v>94</v>
      </c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76" t="s">
        <v>94</v>
      </c>
      <c r="AK324" s="53"/>
      <c r="AL324" s="53"/>
      <c r="AM324" s="106"/>
      <c r="AN324" s="106"/>
      <c r="AO324" s="106"/>
      <c r="AP324" s="106"/>
      <c r="AQ324" s="106">
        <v>2</v>
      </c>
      <c r="AR324" s="50">
        <f t="shared" si="53"/>
        <v>102</v>
      </c>
      <c r="AS324" s="137">
        <f t="shared" si="52"/>
        <v>0.0196078431372549</v>
      </c>
    </row>
    <row r="325" s="4" customFormat="1" ht="21" customHeight="1" spans="1:45">
      <c r="A325" s="130"/>
      <c r="B325" s="38" t="s">
        <v>106</v>
      </c>
      <c r="C325" s="40" t="s">
        <v>132</v>
      </c>
      <c r="D325" s="140"/>
      <c r="E325" s="51"/>
      <c r="F325" s="51"/>
      <c r="G325" s="51"/>
      <c r="H325" s="53"/>
      <c r="I325" s="53"/>
      <c r="J325" s="76" t="s">
        <v>94</v>
      </c>
      <c r="K325" s="53"/>
      <c r="L325" s="53"/>
      <c r="M325" s="53"/>
      <c r="N325" s="53"/>
      <c r="O325" s="76" t="s">
        <v>94</v>
      </c>
      <c r="P325" s="53"/>
      <c r="Q325" s="53"/>
      <c r="R325" s="53"/>
      <c r="S325" s="53"/>
      <c r="T325" s="76" t="s">
        <v>94</v>
      </c>
      <c r="U325" s="53"/>
      <c r="V325" s="53"/>
      <c r="W325" s="53"/>
      <c r="X325" s="53"/>
      <c r="Y325" s="53"/>
      <c r="Z325" s="53"/>
      <c r="AA325" s="53"/>
      <c r="AB325" s="76" t="s">
        <v>94</v>
      </c>
      <c r="AC325" s="53"/>
      <c r="AD325" s="53"/>
      <c r="AE325" s="53"/>
      <c r="AF325" s="53"/>
      <c r="AG325" s="53"/>
      <c r="AH325" s="139" t="s">
        <v>120</v>
      </c>
      <c r="AI325" s="53"/>
      <c r="AJ325" s="53"/>
      <c r="AK325" s="53"/>
      <c r="AL325" s="53"/>
      <c r="AM325" s="106"/>
      <c r="AN325" s="106"/>
      <c r="AO325" s="106"/>
      <c r="AP325" s="106"/>
      <c r="AQ325" s="135">
        <v>5</v>
      </c>
      <c r="AR325" s="50">
        <f t="shared" si="53"/>
        <v>102</v>
      </c>
      <c r="AS325" s="137">
        <f t="shared" si="52"/>
        <v>0.0490196078431373</v>
      </c>
    </row>
    <row r="326" s="4" customFormat="1" ht="18.75" customHeight="1" spans="1:45">
      <c r="A326" s="130"/>
      <c r="B326" s="49"/>
      <c r="C326" s="40" t="s">
        <v>133</v>
      </c>
      <c r="D326" s="140"/>
      <c r="E326" s="51"/>
      <c r="F326" s="51"/>
      <c r="G326" s="51"/>
      <c r="H326" s="53"/>
      <c r="I326" s="53"/>
      <c r="J326" s="76" t="s">
        <v>94</v>
      </c>
      <c r="K326" s="53"/>
      <c r="L326" s="53"/>
      <c r="M326" s="53"/>
      <c r="N326" s="53"/>
      <c r="O326" s="76" t="s">
        <v>94</v>
      </c>
      <c r="P326" s="53"/>
      <c r="Q326" s="53"/>
      <c r="R326" s="53"/>
      <c r="S326" s="53"/>
      <c r="T326" s="76" t="s">
        <v>94</v>
      </c>
      <c r="U326" s="53"/>
      <c r="V326" s="53"/>
      <c r="W326" s="53"/>
      <c r="X326" s="53"/>
      <c r="Y326" s="53"/>
      <c r="Z326" s="53"/>
      <c r="AA326" s="53"/>
      <c r="AB326" s="76" t="s">
        <v>94</v>
      </c>
      <c r="AC326" s="53"/>
      <c r="AD326" s="53"/>
      <c r="AE326" s="53"/>
      <c r="AF326" s="53"/>
      <c r="AG326" s="53"/>
      <c r="AH326" s="139" t="s">
        <v>120</v>
      </c>
      <c r="AI326" s="53"/>
      <c r="AJ326" s="53"/>
      <c r="AK326" s="53"/>
      <c r="AL326" s="53"/>
      <c r="AM326" s="106"/>
      <c r="AN326" s="106"/>
      <c r="AO326" s="106"/>
      <c r="AP326" s="106"/>
      <c r="AQ326" s="106">
        <v>5</v>
      </c>
      <c r="AR326" s="50">
        <f t="shared" si="53"/>
        <v>102</v>
      </c>
      <c r="AS326" s="137">
        <f t="shared" si="52"/>
        <v>0.0490196078431373</v>
      </c>
    </row>
    <row r="327" s="4" customFormat="1" ht="18.75" customHeight="1" spans="1:45">
      <c r="A327" s="130"/>
      <c r="B327" s="49"/>
      <c r="C327" s="40" t="s">
        <v>134</v>
      </c>
      <c r="D327" s="140"/>
      <c r="E327" s="51"/>
      <c r="F327" s="51"/>
      <c r="G327" s="51"/>
      <c r="H327" s="53"/>
      <c r="I327" s="53"/>
      <c r="J327" s="76" t="s">
        <v>94</v>
      </c>
      <c r="K327" s="53"/>
      <c r="L327" s="53"/>
      <c r="M327" s="53"/>
      <c r="N327" s="53"/>
      <c r="O327" s="76" t="s">
        <v>94</v>
      </c>
      <c r="P327" s="53"/>
      <c r="Q327" s="53"/>
      <c r="R327" s="53"/>
      <c r="S327" s="53"/>
      <c r="T327" s="76" t="s">
        <v>94</v>
      </c>
      <c r="U327" s="53"/>
      <c r="V327" s="53"/>
      <c r="W327" s="53"/>
      <c r="X327" s="53"/>
      <c r="Y327" s="53"/>
      <c r="Z327" s="53"/>
      <c r="AA327" s="53"/>
      <c r="AB327" s="76" t="s">
        <v>94</v>
      </c>
      <c r="AC327" s="53"/>
      <c r="AD327" s="53"/>
      <c r="AE327" s="53"/>
      <c r="AF327" s="53"/>
      <c r="AG327" s="53"/>
      <c r="AH327" s="139" t="s">
        <v>120</v>
      </c>
      <c r="AI327" s="53"/>
      <c r="AJ327" s="53"/>
      <c r="AK327" s="53"/>
      <c r="AL327" s="53"/>
      <c r="AM327" s="106"/>
      <c r="AN327" s="106"/>
      <c r="AO327" s="106"/>
      <c r="AP327" s="106"/>
      <c r="AQ327" s="135">
        <v>5</v>
      </c>
      <c r="AR327" s="50">
        <f t="shared" si="53"/>
        <v>102</v>
      </c>
      <c r="AS327" s="137">
        <f t="shared" si="52"/>
        <v>0.0490196078431373</v>
      </c>
    </row>
    <row r="328" s="4" customFormat="1" ht="18.75" customHeight="1" spans="1:45">
      <c r="A328" s="130"/>
      <c r="B328" s="49"/>
      <c r="C328" s="40" t="s">
        <v>135</v>
      </c>
      <c r="D328" s="140"/>
      <c r="E328" s="51"/>
      <c r="F328" s="51"/>
      <c r="G328" s="51"/>
      <c r="H328" s="53"/>
      <c r="I328" s="53"/>
      <c r="J328" s="76" t="s">
        <v>94</v>
      </c>
      <c r="K328" s="53"/>
      <c r="L328" s="53"/>
      <c r="M328" s="53"/>
      <c r="N328" s="53"/>
      <c r="O328" s="76" t="s">
        <v>94</v>
      </c>
      <c r="P328" s="53"/>
      <c r="Q328" s="53"/>
      <c r="R328" s="53"/>
      <c r="S328" s="53"/>
      <c r="T328" s="76" t="s">
        <v>94</v>
      </c>
      <c r="U328" s="53"/>
      <c r="V328" s="53"/>
      <c r="W328" s="53"/>
      <c r="X328" s="53"/>
      <c r="Y328" s="53"/>
      <c r="Z328" s="53"/>
      <c r="AA328" s="53"/>
      <c r="AB328" s="76" t="s">
        <v>94</v>
      </c>
      <c r="AC328" s="53"/>
      <c r="AD328" s="53"/>
      <c r="AE328" s="76" t="s">
        <v>94</v>
      </c>
      <c r="AF328" s="53"/>
      <c r="AG328" s="53"/>
      <c r="AH328" s="53"/>
      <c r="AI328" s="53"/>
      <c r="AJ328" s="53"/>
      <c r="AK328" s="53"/>
      <c r="AL328" s="53"/>
      <c r="AM328" s="106"/>
      <c r="AN328" s="106"/>
      <c r="AO328" s="106"/>
      <c r="AP328" s="106"/>
      <c r="AQ328" s="135">
        <v>5</v>
      </c>
      <c r="AR328" s="50">
        <f t="shared" si="53"/>
        <v>102</v>
      </c>
      <c r="AS328" s="137">
        <f t="shared" si="52"/>
        <v>0.0490196078431373</v>
      </c>
    </row>
    <row r="329" s="4" customFormat="1" ht="18.75" customHeight="1" spans="1:45">
      <c r="A329" s="130"/>
      <c r="B329" s="49"/>
      <c r="C329" s="40" t="s">
        <v>136</v>
      </c>
      <c r="D329" s="140"/>
      <c r="E329" s="51"/>
      <c r="F329" s="51"/>
      <c r="G329" s="51"/>
      <c r="H329" s="53"/>
      <c r="I329" s="53"/>
      <c r="J329" s="76" t="s">
        <v>94</v>
      </c>
      <c r="K329" s="53"/>
      <c r="L329" s="53"/>
      <c r="M329" s="53"/>
      <c r="N329" s="53"/>
      <c r="O329" s="76" t="s">
        <v>94</v>
      </c>
      <c r="P329" s="53"/>
      <c r="Q329" s="53"/>
      <c r="R329" s="53"/>
      <c r="S329" s="53"/>
      <c r="T329" s="76" t="s">
        <v>94</v>
      </c>
      <c r="U329" s="53"/>
      <c r="V329" s="53"/>
      <c r="W329" s="53"/>
      <c r="X329" s="53"/>
      <c r="Y329" s="53"/>
      <c r="Z329" s="53"/>
      <c r="AA329" s="53"/>
      <c r="AB329" s="76" t="s">
        <v>94</v>
      </c>
      <c r="AC329" s="53"/>
      <c r="AD329" s="53"/>
      <c r="AE329" s="76" t="s">
        <v>94</v>
      </c>
      <c r="AF329" s="53"/>
      <c r="AG329" s="53"/>
      <c r="AH329" s="53"/>
      <c r="AI329" s="53"/>
      <c r="AJ329" s="53"/>
      <c r="AK329" s="53"/>
      <c r="AL329" s="53"/>
      <c r="AM329" s="106"/>
      <c r="AN329" s="106"/>
      <c r="AO329" s="106"/>
      <c r="AP329" s="106"/>
      <c r="AQ329" s="135">
        <v>5</v>
      </c>
      <c r="AR329" s="50">
        <f t="shared" si="53"/>
        <v>102</v>
      </c>
      <c r="AS329" s="137">
        <f t="shared" si="52"/>
        <v>0.0490196078431373</v>
      </c>
    </row>
    <row r="330" s="4" customFormat="1" ht="18.75" customHeight="1" spans="1:45">
      <c r="A330" s="130"/>
      <c r="B330" s="49"/>
      <c r="C330" s="40" t="s">
        <v>137</v>
      </c>
      <c r="D330" s="140"/>
      <c r="E330" s="51"/>
      <c r="F330" s="51"/>
      <c r="G330" s="51"/>
      <c r="H330" s="53"/>
      <c r="I330" s="53"/>
      <c r="J330" s="76" t="s">
        <v>94</v>
      </c>
      <c r="K330" s="53"/>
      <c r="L330" s="53"/>
      <c r="M330" s="53"/>
      <c r="N330" s="53"/>
      <c r="O330" s="76" t="s">
        <v>94</v>
      </c>
      <c r="P330" s="53"/>
      <c r="Q330" s="53"/>
      <c r="R330" s="53"/>
      <c r="S330" s="53"/>
      <c r="T330" s="76" t="s">
        <v>94</v>
      </c>
      <c r="U330" s="53"/>
      <c r="V330" s="53"/>
      <c r="W330" s="53"/>
      <c r="X330" s="53"/>
      <c r="Y330" s="53"/>
      <c r="Z330" s="53"/>
      <c r="AA330" s="53"/>
      <c r="AB330" s="76" t="s">
        <v>94</v>
      </c>
      <c r="AC330" s="53"/>
      <c r="AD330" s="53"/>
      <c r="AE330" s="76" t="s">
        <v>94</v>
      </c>
      <c r="AF330" s="53"/>
      <c r="AG330" s="53"/>
      <c r="AH330" s="53"/>
      <c r="AI330" s="53"/>
      <c r="AJ330" s="53"/>
      <c r="AK330" s="53"/>
      <c r="AL330" s="53"/>
      <c r="AM330" s="106"/>
      <c r="AN330" s="106"/>
      <c r="AO330" s="106"/>
      <c r="AP330" s="106"/>
      <c r="AQ330" s="135">
        <v>5</v>
      </c>
      <c r="AR330" s="50">
        <f t="shared" si="53"/>
        <v>102</v>
      </c>
      <c r="AS330" s="137">
        <f t="shared" si="52"/>
        <v>0.0490196078431373</v>
      </c>
    </row>
    <row r="331" s="4" customFormat="1" ht="18.75" customHeight="1" spans="1:45">
      <c r="A331" s="130"/>
      <c r="B331" s="49"/>
      <c r="C331" s="40" t="s">
        <v>138</v>
      </c>
      <c r="D331" s="140"/>
      <c r="E331" s="51"/>
      <c r="F331" s="51"/>
      <c r="G331" s="51"/>
      <c r="H331" s="53"/>
      <c r="I331" s="53"/>
      <c r="J331" s="76" t="s">
        <v>94</v>
      </c>
      <c r="K331" s="53"/>
      <c r="L331" s="53"/>
      <c r="M331" s="53"/>
      <c r="N331" s="53"/>
      <c r="O331" s="76" t="s">
        <v>94</v>
      </c>
      <c r="P331" s="53"/>
      <c r="Q331" s="53"/>
      <c r="R331" s="53"/>
      <c r="S331" s="53"/>
      <c r="T331" s="76" t="s">
        <v>94</v>
      </c>
      <c r="U331" s="53"/>
      <c r="V331" s="53"/>
      <c r="W331" s="53"/>
      <c r="X331" s="53"/>
      <c r="Y331" s="53"/>
      <c r="Z331" s="53"/>
      <c r="AA331" s="53"/>
      <c r="AB331" s="76" t="s">
        <v>94</v>
      </c>
      <c r="AC331" s="53"/>
      <c r="AD331" s="53"/>
      <c r="AE331" s="76" t="s">
        <v>94</v>
      </c>
      <c r="AF331" s="53"/>
      <c r="AG331" s="53"/>
      <c r="AH331" s="53"/>
      <c r="AI331" s="53"/>
      <c r="AJ331" s="53"/>
      <c r="AK331" s="53"/>
      <c r="AL331" s="53"/>
      <c r="AM331" s="106"/>
      <c r="AN331" s="106"/>
      <c r="AO331" s="106"/>
      <c r="AP331" s="106"/>
      <c r="AQ331" s="135">
        <v>5</v>
      </c>
      <c r="AR331" s="50">
        <f t="shared" si="53"/>
        <v>102</v>
      </c>
      <c r="AS331" s="137">
        <f t="shared" si="52"/>
        <v>0.0490196078431373</v>
      </c>
    </row>
    <row r="332" s="4" customFormat="1" ht="16.5" customHeight="1" spans="1:45">
      <c r="A332" s="130"/>
      <c r="B332" s="43"/>
      <c r="C332" s="40" t="s">
        <v>139</v>
      </c>
      <c r="D332" s="140"/>
      <c r="E332" s="51"/>
      <c r="F332" s="51"/>
      <c r="G332" s="51"/>
      <c r="H332" s="53"/>
      <c r="I332" s="53"/>
      <c r="J332" s="76" t="s">
        <v>94</v>
      </c>
      <c r="K332" s="53"/>
      <c r="L332" s="53"/>
      <c r="M332" s="53"/>
      <c r="N332" s="53"/>
      <c r="O332" s="76" t="s">
        <v>94</v>
      </c>
      <c r="P332" s="53"/>
      <c r="Q332" s="53"/>
      <c r="R332" s="53"/>
      <c r="S332" s="53"/>
      <c r="T332" s="76" t="s">
        <v>94</v>
      </c>
      <c r="U332" s="53"/>
      <c r="V332" s="53"/>
      <c r="W332" s="53"/>
      <c r="X332" s="53"/>
      <c r="Y332" s="53"/>
      <c r="Z332" s="53"/>
      <c r="AA332" s="53"/>
      <c r="AB332" s="76" t="s">
        <v>94</v>
      </c>
      <c r="AC332" s="53"/>
      <c r="AD332" s="53"/>
      <c r="AE332" s="76" t="s">
        <v>94</v>
      </c>
      <c r="AF332" s="53"/>
      <c r="AG332" s="53"/>
      <c r="AH332" s="53"/>
      <c r="AI332" s="134"/>
      <c r="AJ332" s="134"/>
      <c r="AK332" s="53"/>
      <c r="AL332" s="53"/>
      <c r="AM332" s="106"/>
      <c r="AN332" s="106"/>
      <c r="AO332" s="106"/>
      <c r="AP332" s="106"/>
      <c r="AQ332" s="106">
        <v>5</v>
      </c>
      <c r="AR332" s="50">
        <f t="shared" si="53"/>
        <v>102</v>
      </c>
      <c r="AS332" s="137">
        <f t="shared" si="52"/>
        <v>0.0490196078431373</v>
      </c>
    </row>
    <row r="333" s="4" customFormat="1" ht="21" customHeight="1" spans="1:45">
      <c r="A333" s="130"/>
      <c r="B333" s="38" t="s">
        <v>82</v>
      </c>
      <c r="C333" s="40" t="s">
        <v>132</v>
      </c>
      <c r="D333" s="52"/>
      <c r="E333" s="51"/>
      <c r="F333" s="51"/>
      <c r="G333" s="76" t="s">
        <v>94</v>
      </c>
      <c r="H333" s="53"/>
      <c r="I333" s="53"/>
      <c r="J333" s="53"/>
      <c r="K333" s="53"/>
      <c r="L333" s="53"/>
      <c r="M333" s="76" t="s">
        <v>94</v>
      </c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76" t="s">
        <v>94</v>
      </c>
      <c r="Z333" s="53"/>
      <c r="AA333" s="53"/>
      <c r="AB333" s="53"/>
      <c r="AC333" s="53"/>
      <c r="AD333" s="53"/>
      <c r="AE333" s="76" t="s">
        <v>94</v>
      </c>
      <c r="AF333" s="53"/>
      <c r="AG333" s="53"/>
      <c r="AH333" s="139" t="s">
        <v>120</v>
      </c>
      <c r="AI333" s="53"/>
      <c r="AJ333" s="134"/>
      <c r="AK333" s="76" t="s">
        <v>94</v>
      </c>
      <c r="AL333" s="53"/>
      <c r="AM333" s="106"/>
      <c r="AN333" s="106"/>
      <c r="AO333" s="106"/>
      <c r="AP333" s="106"/>
      <c r="AQ333" s="106">
        <v>6</v>
      </c>
      <c r="AR333" s="50">
        <f t="shared" ref="AR333:AR340" si="54">34*5</f>
        <v>170</v>
      </c>
      <c r="AS333" s="137">
        <f t="shared" si="52"/>
        <v>0.0352941176470588</v>
      </c>
    </row>
    <row r="334" s="4" customFormat="1" ht="21" customHeight="1" spans="1:45">
      <c r="A334" s="130"/>
      <c r="B334" s="49"/>
      <c r="C334" s="40" t="s">
        <v>133</v>
      </c>
      <c r="D334" s="52"/>
      <c r="E334" s="51"/>
      <c r="F334" s="51"/>
      <c r="G334" s="76" t="s">
        <v>94</v>
      </c>
      <c r="H334" s="53"/>
      <c r="I334" s="53"/>
      <c r="J334" s="53"/>
      <c r="K334" s="53"/>
      <c r="L334" s="53"/>
      <c r="M334" s="76" t="s">
        <v>94</v>
      </c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76" t="s">
        <v>94</v>
      </c>
      <c r="Z334" s="53"/>
      <c r="AA334" s="53"/>
      <c r="AB334" s="53"/>
      <c r="AC334" s="53"/>
      <c r="AD334" s="53"/>
      <c r="AE334" s="76" t="s">
        <v>94</v>
      </c>
      <c r="AF334" s="53"/>
      <c r="AG334" s="53"/>
      <c r="AH334" s="139" t="s">
        <v>120</v>
      </c>
      <c r="AI334" s="53"/>
      <c r="AJ334" s="134"/>
      <c r="AK334" s="76" t="s">
        <v>94</v>
      </c>
      <c r="AL334" s="53"/>
      <c r="AM334" s="106"/>
      <c r="AN334" s="106"/>
      <c r="AO334" s="106"/>
      <c r="AP334" s="106"/>
      <c r="AQ334" s="135">
        <v>6</v>
      </c>
      <c r="AR334" s="50">
        <f t="shared" si="54"/>
        <v>170</v>
      </c>
      <c r="AS334" s="137">
        <f t="shared" si="52"/>
        <v>0.0352941176470588</v>
      </c>
    </row>
    <row r="335" s="4" customFormat="1" ht="21" customHeight="1" spans="1:45">
      <c r="A335" s="130"/>
      <c r="B335" s="49"/>
      <c r="C335" s="40" t="s">
        <v>134</v>
      </c>
      <c r="D335" s="52"/>
      <c r="E335" s="51"/>
      <c r="F335" s="51"/>
      <c r="G335" s="76" t="s">
        <v>94</v>
      </c>
      <c r="H335" s="53"/>
      <c r="I335" s="53"/>
      <c r="J335" s="53"/>
      <c r="K335" s="53"/>
      <c r="L335" s="53"/>
      <c r="M335" s="76" t="s">
        <v>94</v>
      </c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76" t="s">
        <v>94</v>
      </c>
      <c r="Z335" s="53"/>
      <c r="AA335" s="53"/>
      <c r="AB335" s="53"/>
      <c r="AC335" s="53"/>
      <c r="AD335" s="53"/>
      <c r="AE335" s="76" t="s">
        <v>94</v>
      </c>
      <c r="AF335" s="53"/>
      <c r="AG335" s="53"/>
      <c r="AH335" s="139" t="s">
        <v>120</v>
      </c>
      <c r="AI335" s="53"/>
      <c r="AJ335" s="134"/>
      <c r="AK335" s="76" t="s">
        <v>94</v>
      </c>
      <c r="AL335" s="53"/>
      <c r="AM335" s="106"/>
      <c r="AN335" s="106"/>
      <c r="AO335" s="106"/>
      <c r="AP335" s="106"/>
      <c r="AQ335" s="135">
        <v>6</v>
      </c>
      <c r="AR335" s="50">
        <f t="shared" si="54"/>
        <v>170</v>
      </c>
      <c r="AS335" s="137">
        <f t="shared" si="52"/>
        <v>0.0352941176470588</v>
      </c>
    </row>
    <row r="336" s="4" customFormat="1" ht="21" customHeight="1" spans="1:45">
      <c r="A336" s="130"/>
      <c r="B336" s="49"/>
      <c r="C336" s="40" t="s">
        <v>135</v>
      </c>
      <c r="D336" s="52"/>
      <c r="E336" s="51"/>
      <c r="F336" s="51"/>
      <c r="G336" s="76" t="s">
        <v>94</v>
      </c>
      <c r="H336" s="53"/>
      <c r="I336" s="53"/>
      <c r="J336" s="53"/>
      <c r="K336" s="53"/>
      <c r="L336" s="53"/>
      <c r="M336" s="76" t="s">
        <v>94</v>
      </c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76" t="s">
        <v>94</v>
      </c>
      <c r="Z336" s="53"/>
      <c r="AA336" s="53"/>
      <c r="AB336" s="53"/>
      <c r="AC336" s="53"/>
      <c r="AD336" s="53"/>
      <c r="AE336" s="76" t="s">
        <v>94</v>
      </c>
      <c r="AF336" s="53"/>
      <c r="AG336" s="53"/>
      <c r="AH336" s="139" t="s">
        <v>120</v>
      </c>
      <c r="AI336" s="53"/>
      <c r="AJ336" s="134"/>
      <c r="AK336" s="76" t="s">
        <v>94</v>
      </c>
      <c r="AL336" s="53"/>
      <c r="AM336" s="106"/>
      <c r="AN336" s="106"/>
      <c r="AO336" s="106"/>
      <c r="AP336" s="106"/>
      <c r="AQ336" s="135">
        <v>6</v>
      </c>
      <c r="AR336" s="50">
        <f t="shared" si="54"/>
        <v>170</v>
      </c>
      <c r="AS336" s="137">
        <f t="shared" si="52"/>
        <v>0.0352941176470588</v>
      </c>
    </row>
    <row r="337" s="4" customFormat="1" ht="21" customHeight="1" spans="1:45">
      <c r="A337" s="130"/>
      <c r="B337" s="49"/>
      <c r="C337" s="40" t="s">
        <v>136</v>
      </c>
      <c r="D337" s="52"/>
      <c r="E337" s="51"/>
      <c r="F337" s="51"/>
      <c r="G337" s="76" t="s">
        <v>94</v>
      </c>
      <c r="H337" s="53"/>
      <c r="I337" s="53"/>
      <c r="J337" s="53"/>
      <c r="K337" s="53"/>
      <c r="L337" s="53"/>
      <c r="M337" s="76" t="s">
        <v>94</v>
      </c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76" t="s">
        <v>94</v>
      </c>
      <c r="Z337" s="53"/>
      <c r="AA337" s="53"/>
      <c r="AB337" s="53"/>
      <c r="AC337" s="53"/>
      <c r="AD337" s="53"/>
      <c r="AE337" s="76" t="s">
        <v>94</v>
      </c>
      <c r="AF337" s="53"/>
      <c r="AG337" s="53"/>
      <c r="AH337" s="139" t="s">
        <v>120</v>
      </c>
      <c r="AI337" s="53"/>
      <c r="AJ337" s="134"/>
      <c r="AK337" s="76" t="s">
        <v>94</v>
      </c>
      <c r="AL337" s="53"/>
      <c r="AM337" s="106"/>
      <c r="AN337" s="106"/>
      <c r="AO337" s="106"/>
      <c r="AP337" s="106"/>
      <c r="AQ337" s="135">
        <v>6</v>
      </c>
      <c r="AR337" s="50">
        <f t="shared" si="54"/>
        <v>170</v>
      </c>
      <c r="AS337" s="137">
        <f t="shared" si="52"/>
        <v>0.0352941176470588</v>
      </c>
    </row>
    <row r="338" s="4" customFormat="1" ht="21" customHeight="1" spans="1:45">
      <c r="A338" s="130"/>
      <c r="B338" s="49"/>
      <c r="C338" s="40" t="s">
        <v>137</v>
      </c>
      <c r="D338" s="52"/>
      <c r="E338" s="51"/>
      <c r="F338" s="51"/>
      <c r="G338" s="76" t="s">
        <v>94</v>
      </c>
      <c r="H338" s="53"/>
      <c r="I338" s="53"/>
      <c r="J338" s="53"/>
      <c r="K338" s="53"/>
      <c r="L338" s="53"/>
      <c r="M338" s="76" t="s">
        <v>94</v>
      </c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76" t="s">
        <v>94</v>
      </c>
      <c r="Z338" s="53"/>
      <c r="AA338" s="53"/>
      <c r="AB338" s="53"/>
      <c r="AC338" s="53"/>
      <c r="AD338" s="53"/>
      <c r="AE338" s="76" t="s">
        <v>94</v>
      </c>
      <c r="AF338" s="53"/>
      <c r="AG338" s="53"/>
      <c r="AH338" s="139" t="s">
        <v>120</v>
      </c>
      <c r="AI338" s="53"/>
      <c r="AJ338" s="134"/>
      <c r="AK338" s="76" t="s">
        <v>94</v>
      </c>
      <c r="AL338" s="53"/>
      <c r="AM338" s="106"/>
      <c r="AN338" s="106"/>
      <c r="AO338" s="106"/>
      <c r="AP338" s="106"/>
      <c r="AQ338" s="135">
        <v>6</v>
      </c>
      <c r="AR338" s="50">
        <f t="shared" si="54"/>
        <v>170</v>
      </c>
      <c r="AS338" s="137">
        <f t="shared" si="52"/>
        <v>0.0352941176470588</v>
      </c>
    </row>
    <row r="339" s="4" customFormat="1" ht="21" customHeight="1" spans="1:45">
      <c r="A339" s="130"/>
      <c r="B339" s="49"/>
      <c r="C339" s="40" t="s">
        <v>138</v>
      </c>
      <c r="D339" s="52"/>
      <c r="E339" s="51"/>
      <c r="F339" s="51"/>
      <c r="G339" s="76" t="s">
        <v>94</v>
      </c>
      <c r="H339" s="53"/>
      <c r="I339" s="53"/>
      <c r="J339" s="53"/>
      <c r="K339" s="53"/>
      <c r="L339" s="53"/>
      <c r="M339" s="76" t="s">
        <v>94</v>
      </c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76" t="s">
        <v>94</v>
      </c>
      <c r="Z339" s="53"/>
      <c r="AA339" s="53"/>
      <c r="AB339" s="53"/>
      <c r="AC339" s="53"/>
      <c r="AD339" s="53"/>
      <c r="AE339" s="76" t="s">
        <v>94</v>
      </c>
      <c r="AF339" s="53"/>
      <c r="AG339" s="53"/>
      <c r="AH339" s="139" t="s">
        <v>120</v>
      </c>
      <c r="AI339" s="53"/>
      <c r="AJ339" s="134"/>
      <c r="AK339" s="76" t="s">
        <v>94</v>
      </c>
      <c r="AL339" s="53"/>
      <c r="AM339" s="106"/>
      <c r="AN339" s="106"/>
      <c r="AO339" s="106"/>
      <c r="AP339" s="106"/>
      <c r="AQ339" s="106">
        <v>6</v>
      </c>
      <c r="AR339" s="50">
        <f t="shared" si="54"/>
        <v>170</v>
      </c>
      <c r="AS339" s="137">
        <f t="shared" si="52"/>
        <v>0.0352941176470588</v>
      </c>
    </row>
    <row r="340" s="4" customFormat="1" ht="18" customHeight="1" spans="1:45">
      <c r="A340" s="130"/>
      <c r="B340" s="43"/>
      <c r="C340" s="40" t="s">
        <v>139</v>
      </c>
      <c r="D340" s="52"/>
      <c r="E340" s="51"/>
      <c r="F340" s="51"/>
      <c r="G340" s="76" t="s">
        <v>94</v>
      </c>
      <c r="H340" s="53"/>
      <c r="I340" s="53"/>
      <c r="J340" s="53"/>
      <c r="K340" s="53"/>
      <c r="L340" s="53"/>
      <c r="M340" s="76" t="s">
        <v>94</v>
      </c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76" t="s">
        <v>94</v>
      </c>
      <c r="Z340" s="53"/>
      <c r="AA340" s="53"/>
      <c r="AB340" s="53"/>
      <c r="AC340" s="53"/>
      <c r="AD340" s="53"/>
      <c r="AE340" s="76" t="s">
        <v>94</v>
      </c>
      <c r="AF340" s="53"/>
      <c r="AG340" s="53"/>
      <c r="AH340" s="139" t="s">
        <v>120</v>
      </c>
      <c r="AI340" s="53"/>
      <c r="AJ340" s="134"/>
      <c r="AK340" s="76" t="s">
        <v>94</v>
      </c>
      <c r="AL340" s="53"/>
      <c r="AM340" s="106"/>
      <c r="AN340" s="106"/>
      <c r="AO340" s="106"/>
      <c r="AP340" s="106"/>
      <c r="AQ340" s="106">
        <v>6</v>
      </c>
      <c r="AR340" s="50">
        <f t="shared" si="54"/>
        <v>170</v>
      </c>
      <c r="AS340" s="137">
        <f t="shared" si="52"/>
        <v>0.0352941176470588</v>
      </c>
    </row>
    <row r="341" s="4" customFormat="1" ht="21" customHeight="1" spans="1:45">
      <c r="A341" s="130"/>
      <c r="B341" s="38" t="s">
        <v>141</v>
      </c>
      <c r="C341" s="40" t="s">
        <v>132</v>
      </c>
      <c r="D341" s="52"/>
      <c r="E341" s="51"/>
      <c r="F341" s="51"/>
      <c r="G341" s="5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76" t="s">
        <v>94</v>
      </c>
      <c r="AA341" s="53"/>
      <c r="AB341" s="53"/>
      <c r="AC341" s="53"/>
      <c r="AD341" s="53"/>
      <c r="AE341" s="53"/>
      <c r="AF341" s="53"/>
      <c r="AG341" s="53"/>
      <c r="AH341" s="53"/>
      <c r="AI341" s="134"/>
      <c r="AJ341" s="134"/>
      <c r="AK341" s="53"/>
      <c r="AL341" s="53"/>
      <c r="AM341" s="106"/>
      <c r="AN341" s="106"/>
      <c r="AO341" s="106"/>
      <c r="AP341" s="106"/>
      <c r="AQ341" s="106">
        <v>1</v>
      </c>
      <c r="AR341" s="50">
        <f t="shared" ref="AR341:AR348" si="55">34*3</f>
        <v>102</v>
      </c>
      <c r="AS341" s="137">
        <f t="shared" si="52"/>
        <v>0.00980392156862745</v>
      </c>
    </row>
    <row r="342" s="4" customFormat="1" ht="21" customHeight="1" spans="1:45">
      <c r="A342" s="130"/>
      <c r="B342" s="49"/>
      <c r="C342" s="40" t="s">
        <v>133</v>
      </c>
      <c r="D342" s="52"/>
      <c r="E342" s="51"/>
      <c r="F342" s="51"/>
      <c r="G342" s="5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76" t="s">
        <v>94</v>
      </c>
      <c r="AA342" s="53"/>
      <c r="AB342" s="53"/>
      <c r="AC342" s="53"/>
      <c r="AD342" s="53"/>
      <c r="AE342" s="53"/>
      <c r="AF342" s="53"/>
      <c r="AG342" s="53"/>
      <c r="AH342" s="53"/>
      <c r="AI342" s="134"/>
      <c r="AJ342" s="134"/>
      <c r="AK342" s="53"/>
      <c r="AL342" s="53"/>
      <c r="AM342" s="106"/>
      <c r="AN342" s="106"/>
      <c r="AO342" s="106"/>
      <c r="AP342" s="106"/>
      <c r="AQ342" s="135">
        <v>1</v>
      </c>
      <c r="AR342" s="50">
        <f t="shared" si="55"/>
        <v>102</v>
      </c>
      <c r="AS342" s="137">
        <f t="shared" si="52"/>
        <v>0.00980392156862745</v>
      </c>
    </row>
    <row r="343" s="4" customFormat="1" ht="21" customHeight="1" spans="1:45">
      <c r="A343" s="130"/>
      <c r="B343" s="49"/>
      <c r="C343" s="40" t="s">
        <v>134</v>
      </c>
      <c r="D343" s="52"/>
      <c r="E343" s="51"/>
      <c r="F343" s="51"/>
      <c r="G343" s="5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76" t="s">
        <v>94</v>
      </c>
      <c r="AA343" s="53"/>
      <c r="AB343" s="53"/>
      <c r="AC343" s="53"/>
      <c r="AD343" s="53"/>
      <c r="AE343" s="53"/>
      <c r="AF343" s="53"/>
      <c r="AG343" s="53"/>
      <c r="AH343" s="53"/>
      <c r="AI343" s="134"/>
      <c r="AJ343" s="134"/>
      <c r="AK343" s="53"/>
      <c r="AL343" s="53"/>
      <c r="AM343" s="106"/>
      <c r="AN343" s="106"/>
      <c r="AO343" s="106"/>
      <c r="AP343" s="106"/>
      <c r="AQ343" s="135">
        <v>1</v>
      </c>
      <c r="AR343" s="50">
        <f t="shared" si="55"/>
        <v>102</v>
      </c>
      <c r="AS343" s="137">
        <f t="shared" si="52"/>
        <v>0.00980392156862745</v>
      </c>
    </row>
    <row r="344" s="4" customFormat="1" ht="21" customHeight="1" spans="1:45">
      <c r="A344" s="130"/>
      <c r="B344" s="49"/>
      <c r="C344" s="40" t="s">
        <v>135</v>
      </c>
      <c r="D344" s="52"/>
      <c r="E344" s="51"/>
      <c r="F344" s="51"/>
      <c r="G344" s="5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76" t="s">
        <v>94</v>
      </c>
      <c r="AA344" s="53"/>
      <c r="AB344" s="53"/>
      <c r="AC344" s="53"/>
      <c r="AD344" s="53"/>
      <c r="AE344" s="53"/>
      <c r="AF344" s="53"/>
      <c r="AG344" s="53"/>
      <c r="AH344" s="53"/>
      <c r="AI344" s="134"/>
      <c r="AJ344" s="134"/>
      <c r="AK344" s="53"/>
      <c r="AL344" s="53"/>
      <c r="AM344" s="106"/>
      <c r="AN344" s="106"/>
      <c r="AO344" s="106"/>
      <c r="AP344" s="106"/>
      <c r="AQ344" s="135">
        <v>1</v>
      </c>
      <c r="AR344" s="50">
        <f t="shared" si="55"/>
        <v>102</v>
      </c>
      <c r="AS344" s="137">
        <f t="shared" si="52"/>
        <v>0.00980392156862745</v>
      </c>
    </row>
    <row r="345" s="4" customFormat="1" ht="21" customHeight="1" spans="1:45">
      <c r="A345" s="130"/>
      <c r="B345" s="49"/>
      <c r="C345" s="40" t="s">
        <v>136</v>
      </c>
      <c r="D345" s="52"/>
      <c r="E345" s="51"/>
      <c r="F345" s="51"/>
      <c r="G345" s="5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76" t="s">
        <v>94</v>
      </c>
      <c r="AA345" s="53"/>
      <c r="AB345" s="53"/>
      <c r="AC345" s="53"/>
      <c r="AD345" s="53"/>
      <c r="AE345" s="53"/>
      <c r="AF345" s="53"/>
      <c r="AG345" s="53"/>
      <c r="AH345" s="53"/>
      <c r="AI345" s="134"/>
      <c r="AJ345" s="134"/>
      <c r="AK345" s="53"/>
      <c r="AL345" s="53"/>
      <c r="AM345" s="106"/>
      <c r="AN345" s="106"/>
      <c r="AO345" s="106"/>
      <c r="AP345" s="106"/>
      <c r="AQ345" s="135">
        <v>1</v>
      </c>
      <c r="AR345" s="50">
        <f t="shared" si="55"/>
        <v>102</v>
      </c>
      <c r="AS345" s="137">
        <f t="shared" si="52"/>
        <v>0.00980392156862745</v>
      </c>
    </row>
    <row r="346" s="4" customFormat="1" ht="21" customHeight="1" spans="1:45">
      <c r="A346" s="130"/>
      <c r="B346" s="49"/>
      <c r="C346" s="40" t="s">
        <v>137</v>
      </c>
      <c r="D346" s="52"/>
      <c r="E346" s="51"/>
      <c r="F346" s="51"/>
      <c r="G346" s="5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76" t="s">
        <v>94</v>
      </c>
      <c r="AA346" s="53"/>
      <c r="AB346" s="53"/>
      <c r="AC346" s="53"/>
      <c r="AD346" s="53"/>
      <c r="AE346" s="53"/>
      <c r="AF346" s="53"/>
      <c r="AG346" s="53"/>
      <c r="AH346" s="53"/>
      <c r="AI346" s="134"/>
      <c r="AJ346" s="134"/>
      <c r="AK346" s="53"/>
      <c r="AL346" s="53"/>
      <c r="AM346" s="106"/>
      <c r="AN346" s="106"/>
      <c r="AO346" s="106"/>
      <c r="AP346" s="106"/>
      <c r="AQ346" s="135">
        <v>1</v>
      </c>
      <c r="AR346" s="50">
        <f t="shared" si="55"/>
        <v>102</v>
      </c>
      <c r="AS346" s="137">
        <f t="shared" si="52"/>
        <v>0.00980392156862745</v>
      </c>
    </row>
    <row r="347" s="4" customFormat="1" ht="18.75" customHeight="1" spans="1:45">
      <c r="A347" s="130"/>
      <c r="B347" s="49"/>
      <c r="C347" s="40" t="s">
        <v>138</v>
      </c>
      <c r="D347" s="132"/>
      <c r="E347" s="51"/>
      <c r="F347" s="51"/>
      <c r="G347" s="5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76" t="s">
        <v>94</v>
      </c>
      <c r="AA347" s="53"/>
      <c r="AB347" s="53"/>
      <c r="AC347" s="53"/>
      <c r="AD347" s="53"/>
      <c r="AE347" s="53"/>
      <c r="AF347" s="53"/>
      <c r="AG347" s="53"/>
      <c r="AH347" s="139" t="s">
        <v>120</v>
      </c>
      <c r="AI347" s="134"/>
      <c r="AJ347" s="134"/>
      <c r="AK347" s="53"/>
      <c r="AL347" s="53"/>
      <c r="AM347" s="106"/>
      <c r="AN347" s="106"/>
      <c r="AO347" s="106"/>
      <c r="AP347" s="106"/>
      <c r="AQ347" s="106">
        <v>2</v>
      </c>
      <c r="AR347" s="50">
        <f t="shared" si="55"/>
        <v>102</v>
      </c>
      <c r="AS347" s="137">
        <f t="shared" si="52"/>
        <v>0.0196078431372549</v>
      </c>
    </row>
    <row r="348" s="4" customFormat="1" ht="18" customHeight="1" spans="1:45">
      <c r="A348" s="130"/>
      <c r="B348" s="43"/>
      <c r="C348" s="40" t="s">
        <v>139</v>
      </c>
      <c r="D348" s="52"/>
      <c r="E348" s="51"/>
      <c r="F348" s="51"/>
      <c r="G348" s="5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98"/>
      <c r="U348" s="53"/>
      <c r="V348" s="53"/>
      <c r="W348" s="53"/>
      <c r="X348" s="53"/>
      <c r="Y348" s="53"/>
      <c r="Z348" s="76" t="s">
        <v>94</v>
      </c>
      <c r="AA348" s="53"/>
      <c r="AB348" s="53"/>
      <c r="AC348" s="53"/>
      <c r="AD348" s="53"/>
      <c r="AE348" s="53"/>
      <c r="AF348" s="53"/>
      <c r="AG348" s="53"/>
      <c r="AH348" s="139" t="s">
        <v>120</v>
      </c>
      <c r="AI348" s="134"/>
      <c r="AJ348" s="134"/>
      <c r="AK348" s="53"/>
      <c r="AL348" s="53"/>
      <c r="AM348" s="106"/>
      <c r="AN348" s="106"/>
      <c r="AO348" s="106"/>
      <c r="AP348" s="106"/>
      <c r="AQ348" s="106">
        <v>1</v>
      </c>
      <c r="AR348" s="50">
        <f t="shared" si="55"/>
        <v>102</v>
      </c>
      <c r="AS348" s="137">
        <f t="shared" si="52"/>
        <v>0.00980392156862745</v>
      </c>
    </row>
    <row r="349" s="4" customFormat="1" ht="18" customHeight="1" spans="1:45">
      <c r="A349" s="130"/>
      <c r="B349" s="38" t="s">
        <v>142</v>
      </c>
      <c r="C349" s="40" t="s">
        <v>132</v>
      </c>
      <c r="D349" s="52"/>
      <c r="E349" s="51"/>
      <c r="F349" s="51"/>
      <c r="G349" s="5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98"/>
      <c r="AH349" s="53"/>
      <c r="AI349" s="53"/>
      <c r="AJ349" s="134"/>
      <c r="AK349" s="53"/>
      <c r="AL349" s="53"/>
      <c r="AM349" s="106"/>
      <c r="AN349" s="106"/>
      <c r="AO349" s="106"/>
      <c r="AP349" s="106"/>
      <c r="AQ349" s="106">
        <f t="shared" ref="AQ349:AQ372" si="56">SUM(E349:AP349)</f>
        <v>0</v>
      </c>
      <c r="AR349" s="50">
        <f t="shared" ref="AR349:AR380" si="57">34*1</f>
        <v>34</v>
      </c>
      <c r="AS349" s="137">
        <f t="shared" si="52"/>
        <v>0</v>
      </c>
    </row>
    <row r="350" s="4" customFormat="1" ht="18" customHeight="1" spans="1:45">
      <c r="A350" s="130"/>
      <c r="B350" s="49"/>
      <c r="C350" s="40" t="s">
        <v>133</v>
      </c>
      <c r="D350" s="52"/>
      <c r="E350" s="51"/>
      <c r="F350" s="51"/>
      <c r="G350" s="5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98"/>
      <c r="AH350" s="53"/>
      <c r="AI350" s="53"/>
      <c r="AJ350" s="134"/>
      <c r="AK350" s="53"/>
      <c r="AL350" s="53"/>
      <c r="AM350" s="106"/>
      <c r="AN350" s="106"/>
      <c r="AO350" s="106"/>
      <c r="AP350" s="106"/>
      <c r="AQ350" s="135">
        <f t="shared" si="56"/>
        <v>0</v>
      </c>
      <c r="AR350" s="50">
        <f t="shared" si="57"/>
        <v>34</v>
      </c>
      <c r="AS350" s="137">
        <f t="shared" si="52"/>
        <v>0</v>
      </c>
    </row>
    <row r="351" s="4" customFormat="1" ht="18" customHeight="1" spans="1:45">
      <c r="A351" s="130"/>
      <c r="B351" s="49"/>
      <c r="C351" s="40" t="s">
        <v>134</v>
      </c>
      <c r="D351" s="52"/>
      <c r="E351" s="51"/>
      <c r="F351" s="51"/>
      <c r="G351" s="5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98"/>
      <c r="AH351" s="53"/>
      <c r="AI351" s="53"/>
      <c r="AJ351" s="134"/>
      <c r="AK351" s="53"/>
      <c r="AL351" s="53"/>
      <c r="AM351" s="106"/>
      <c r="AN351" s="106"/>
      <c r="AO351" s="106"/>
      <c r="AP351" s="106"/>
      <c r="AQ351" s="135">
        <f t="shared" si="56"/>
        <v>0</v>
      </c>
      <c r="AR351" s="50">
        <f t="shared" si="57"/>
        <v>34</v>
      </c>
      <c r="AS351" s="137">
        <f t="shared" si="52"/>
        <v>0</v>
      </c>
    </row>
    <row r="352" s="4" customFormat="1" ht="18" customHeight="1" spans="1:45">
      <c r="A352" s="130"/>
      <c r="B352" s="49"/>
      <c r="C352" s="40" t="s">
        <v>135</v>
      </c>
      <c r="D352" s="52"/>
      <c r="E352" s="51"/>
      <c r="F352" s="51"/>
      <c r="G352" s="5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98"/>
      <c r="AH352" s="53"/>
      <c r="AI352" s="53"/>
      <c r="AJ352" s="134"/>
      <c r="AK352" s="53"/>
      <c r="AL352" s="53"/>
      <c r="AM352" s="106"/>
      <c r="AN352" s="106"/>
      <c r="AO352" s="106"/>
      <c r="AP352" s="106"/>
      <c r="AQ352" s="135">
        <f t="shared" si="56"/>
        <v>0</v>
      </c>
      <c r="AR352" s="50">
        <f t="shared" si="57"/>
        <v>34</v>
      </c>
      <c r="AS352" s="137">
        <f t="shared" si="52"/>
        <v>0</v>
      </c>
    </row>
    <row r="353" s="4" customFormat="1" ht="18" customHeight="1" spans="1:45">
      <c r="A353" s="130"/>
      <c r="B353" s="49"/>
      <c r="C353" s="40" t="s">
        <v>136</v>
      </c>
      <c r="D353" s="52"/>
      <c r="E353" s="51"/>
      <c r="F353" s="51"/>
      <c r="G353" s="5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98"/>
      <c r="AH353" s="53"/>
      <c r="AI353" s="53"/>
      <c r="AJ353" s="134"/>
      <c r="AK353" s="53"/>
      <c r="AL353" s="53"/>
      <c r="AM353" s="106"/>
      <c r="AN353" s="106"/>
      <c r="AO353" s="106"/>
      <c r="AP353" s="106"/>
      <c r="AQ353" s="135">
        <f t="shared" si="56"/>
        <v>0</v>
      </c>
      <c r="AR353" s="50">
        <f t="shared" si="57"/>
        <v>34</v>
      </c>
      <c r="AS353" s="137">
        <f t="shared" si="52"/>
        <v>0</v>
      </c>
    </row>
    <row r="354" s="4" customFormat="1" ht="18" customHeight="1" spans="1:45">
      <c r="A354" s="130"/>
      <c r="B354" s="49"/>
      <c r="C354" s="40" t="s">
        <v>137</v>
      </c>
      <c r="D354" s="52"/>
      <c r="E354" s="51"/>
      <c r="F354" s="51"/>
      <c r="G354" s="5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98"/>
      <c r="AH354" s="53"/>
      <c r="AI354" s="53"/>
      <c r="AJ354" s="134"/>
      <c r="AK354" s="53"/>
      <c r="AL354" s="53"/>
      <c r="AM354" s="106"/>
      <c r="AN354" s="106"/>
      <c r="AO354" s="106"/>
      <c r="AP354" s="106"/>
      <c r="AQ354" s="135">
        <f t="shared" si="56"/>
        <v>0</v>
      </c>
      <c r="AR354" s="50">
        <f t="shared" si="57"/>
        <v>34</v>
      </c>
      <c r="AS354" s="137">
        <f t="shared" si="52"/>
        <v>0</v>
      </c>
    </row>
    <row r="355" s="4" customFormat="1" ht="15.75" customHeight="1" spans="1:45">
      <c r="A355" s="130"/>
      <c r="B355" s="49"/>
      <c r="C355" s="40" t="s">
        <v>138</v>
      </c>
      <c r="D355" s="52"/>
      <c r="E355" s="51"/>
      <c r="F355" s="51"/>
      <c r="G355" s="5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98"/>
      <c r="AK355" s="53"/>
      <c r="AL355" s="53"/>
      <c r="AM355" s="106"/>
      <c r="AN355" s="106"/>
      <c r="AO355" s="106"/>
      <c r="AP355" s="106"/>
      <c r="AQ355" s="106">
        <f t="shared" si="56"/>
        <v>0</v>
      </c>
      <c r="AR355" s="50">
        <f t="shared" si="57"/>
        <v>34</v>
      </c>
      <c r="AS355" s="137">
        <f t="shared" si="52"/>
        <v>0</v>
      </c>
    </row>
    <row r="356" s="4" customFormat="1" ht="12.75" customHeight="1" spans="1:45">
      <c r="A356" s="130"/>
      <c r="B356" s="43"/>
      <c r="C356" s="40" t="s">
        <v>139</v>
      </c>
      <c r="D356" s="52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0"/>
      <c r="AJ356" s="53"/>
      <c r="AK356" s="51"/>
      <c r="AL356" s="51"/>
      <c r="AM356" s="106"/>
      <c r="AN356" s="106"/>
      <c r="AO356" s="106"/>
      <c r="AP356" s="106"/>
      <c r="AQ356" s="106">
        <f t="shared" si="56"/>
        <v>0</v>
      </c>
      <c r="AR356" s="50">
        <f t="shared" si="57"/>
        <v>34</v>
      </c>
      <c r="AS356" s="137">
        <f t="shared" si="52"/>
        <v>0</v>
      </c>
    </row>
    <row r="357" s="4" customFormat="1" ht="18" customHeight="1" spans="1:45">
      <c r="A357" s="130"/>
      <c r="B357" s="38" t="s">
        <v>143</v>
      </c>
      <c r="C357" s="40" t="s">
        <v>132</v>
      </c>
      <c r="D357" s="132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0"/>
      <c r="AG357" s="50"/>
      <c r="AH357" s="51"/>
      <c r="AI357" s="53"/>
      <c r="AJ357" s="106"/>
      <c r="AK357" s="50"/>
      <c r="AL357" s="51"/>
      <c r="AM357" s="106"/>
      <c r="AN357" s="106"/>
      <c r="AO357" s="106"/>
      <c r="AP357" s="106"/>
      <c r="AQ357" s="106">
        <f t="shared" si="56"/>
        <v>0</v>
      </c>
      <c r="AR357" s="50">
        <f t="shared" si="57"/>
        <v>34</v>
      </c>
      <c r="AS357" s="137">
        <f t="shared" si="52"/>
        <v>0</v>
      </c>
    </row>
    <row r="358" s="4" customFormat="1" ht="18" customHeight="1" spans="1:45">
      <c r="A358" s="130"/>
      <c r="B358" s="49"/>
      <c r="C358" s="40" t="s">
        <v>133</v>
      </c>
      <c r="D358" s="132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0"/>
      <c r="AG358" s="50"/>
      <c r="AH358" s="51"/>
      <c r="AI358" s="53"/>
      <c r="AJ358" s="106"/>
      <c r="AK358" s="50"/>
      <c r="AL358" s="51"/>
      <c r="AM358" s="106"/>
      <c r="AN358" s="106"/>
      <c r="AO358" s="106"/>
      <c r="AP358" s="106"/>
      <c r="AQ358" s="135">
        <f t="shared" si="56"/>
        <v>0</v>
      </c>
      <c r="AR358" s="50">
        <f t="shared" si="57"/>
        <v>34</v>
      </c>
      <c r="AS358" s="137">
        <f t="shared" si="52"/>
        <v>0</v>
      </c>
    </row>
    <row r="359" s="4" customFormat="1" ht="18" customHeight="1" spans="1:45">
      <c r="A359" s="130"/>
      <c r="B359" s="49"/>
      <c r="C359" s="40" t="s">
        <v>134</v>
      </c>
      <c r="D359" s="132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0"/>
      <c r="AG359" s="50"/>
      <c r="AH359" s="51"/>
      <c r="AI359" s="53"/>
      <c r="AJ359" s="106"/>
      <c r="AK359" s="50"/>
      <c r="AL359" s="51"/>
      <c r="AM359" s="106"/>
      <c r="AN359" s="106"/>
      <c r="AO359" s="106"/>
      <c r="AP359" s="106"/>
      <c r="AQ359" s="135">
        <f t="shared" si="56"/>
        <v>0</v>
      </c>
      <c r="AR359" s="50">
        <f t="shared" si="57"/>
        <v>34</v>
      </c>
      <c r="AS359" s="137">
        <f t="shared" si="52"/>
        <v>0</v>
      </c>
    </row>
    <row r="360" s="4" customFormat="1" ht="18" customHeight="1" spans="1:45">
      <c r="A360" s="130"/>
      <c r="B360" s="49"/>
      <c r="C360" s="40" t="s">
        <v>135</v>
      </c>
      <c r="D360" s="132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0"/>
      <c r="AG360" s="50"/>
      <c r="AH360" s="51"/>
      <c r="AI360" s="53"/>
      <c r="AJ360" s="106"/>
      <c r="AK360" s="50"/>
      <c r="AL360" s="51"/>
      <c r="AM360" s="106"/>
      <c r="AN360" s="106"/>
      <c r="AO360" s="106"/>
      <c r="AP360" s="106"/>
      <c r="AQ360" s="135">
        <f t="shared" si="56"/>
        <v>0</v>
      </c>
      <c r="AR360" s="50">
        <f t="shared" si="57"/>
        <v>34</v>
      </c>
      <c r="AS360" s="137">
        <f t="shared" si="52"/>
        <v>0</v>
      </c>
    </row>
    <row r="361" s="4" customFormat="1" ht="18" customHeight="1" spans="1:45">
      <c r="A361" s="130"/>
      <c r="B361" s="49"/>
      <c r="C361" s="40" t="s">
        <v>136</v>
      </c>
      <c r="D361" s="132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0"/>
      <c r="AG361" s="50"/>
      <c r="AH361" s="51"/>
      <c r="AI361" s="53"/>
      <c r="AJ361" s="106"/>
      <c r="AK361" s="50"/>
      <c r="AL361" s="51"/>
      <c r="AM361" s="106"/>
      <c r="AN361" s="106"/>
      <c r="AO361" s="106"/>
      <c r="AP361" s="106"/>
      <c r="AQ361" s="135">
        <f t="shared" si="56"/>
        <v>0</v>
      </c>
      <c r="AR361" s="50">
        <f t="shared" si="57"/>
        <v>34</v>
      </c>
      <c r="AS361" s="137">
        <f t="shared" si="52"/>
        <v>0</v>
      </c>
    </row>
    <row r="362" s="4" customFormat="1" ht="18" customHeight="1" spans="1:45">
      <c r="A362" s="130"/>
      <c r="B362" s="49"/>
      <c r="C362" s="40" t="s">
        <v>137</v>
      </c>
      <c r="D362" s="132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0"/>
      <c r="AG362" s="50"/>
      <c r="AH362" s="51"/>
      <c r="AI362" s="53"/>
      <c r="AJ362" s="106"/>
      <c r="AK362" s="50"/>
      <c r="AL362" s="51"/>
      <c r="AM362" s="106"/>
      <c r="AN362" s="106"/>
      <c r="AO362" s="106"/>
      <c r="AP362" s="106"/>
      <c r="AQ362" s="135">
        <f t="shared" si="56"/>
        <v>0</v>
      </c>
      <c r="AR362" s="50">
        <f t="shared" si="57"/>
        <v>34</v>
      </c>
      <c r="AS362" s="137">
        <f t="shared" si="52"/>
        <v>0</v>
      </c>
    </row>
    <row r="363" s="4" customFormat="1" ht="15.75" customHeight="1" spans="1:45">
      <c r="A363" s="130"/>
      <c r="B363" s="49"/>
      <c r="C363" s="40" t="s">
        <v>138</v>
      </c>
      <c r="D363" s="132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0"/>
      <c r="AG363" s="50"/>
      <c r="AH363" s="51"/>
      <c r="AI363" s="53"/>
      <c r="AJ363" s="106"/>
      <c r="AK363" s="50"/>
      <c r="AL363" s="51"/>
      <c r="AM363" s="106"/>
      <c r="AN363" s="106"/>
      <c r="AO363" s="106"/>
      <c r="AP363" s="106"/>
      <c r="AQ363" s="106">
        <f t="shared" si="56"/>
        <v>0</v>
      </c>
      <c r="AR363" s="50">
        <f t="shared" si="57"/>
        <v>34</v>
      </c>
      <c r="AS363" s="137">
        <f t="shared" si="52"/>
        <v>0</v>
      </c>
    </row>
    <row r="364" s="4" customFormat="1" ht="15.75" customHeight="1" spans="1:45">
      <c r="A364" s="130"/>
      <c r="B364" s="43"/>
      <c r="C364" s="40" t="s">
        <v>139</v>
      </c>
      <c r="D364" s="132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0"/>
      <c r="AG364" s="50"/>
      <c r="AH364" s="51"/>
      <c r="AI364" s="53"/>
      <c r="AJ364" s="106"/>
      <c r="AK364" s="50"/>
      <c r="AL364" s="51"/>
      <c r="AM364" s="106"/>
      <c r="AN364" s="106"/>
      <c r="AO364" s="106"/>
      <c r="AP364" s="106"/>
      <c r="AQ364" s="106">
        <f t="shared" si="56"/>
        <v>0</v>
      </c>
      <c r="AR364" s="50">
        <f t="shared" si="57"/>
        <v>34</v>
      </c>
      <c r="AS364" s="137">
        <f t="shared" si="52"/>
        <v>0</v>
      </c>
    </row>
    <row r="365" s="4" customFormat="1" ht="18" customHeight="1" spans="1:45">
      <c r="A365" s="130"/>
      <c r="B365" s="40" t="s">
        <v>85</v>
      </c>
      <c r="C365" s="40" t="s">
        <v>132</v>
      </c>
      <c r="D365" s="132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0"/>
      <c r="AG365" s="50"/>
      <c r="AH365" s="51"/>
      <c r="AI365" s="53"/>
      <c r="AJ365" s="106"/>
      <c r="AK365" s="50"/>
      <c r="AL365" s="51"/>
      <c r="AM365" s="106"/>
      <c r="AN365" s="106"/>
      <c r="AO365" s="106"/>
      <c r="AP365" s="106"/>
      <c r="AQ365" s="106">
        <f t="shared" si="56"/>
        <v>0</v>
      </c>
      <c r="AR365" s="50">
        <f t="shared" si="57"/>
        <v>34</v>
      </c>
      <c r="AS365" s="137">
        <f t="shared" si="52"/>
        <v>0</v>
      </c>
    </row>
    <row r="366" s="4" customFormat="1" ht="18" customHeight="1" spans="1:45">
      <c r="A366" s="130"/>
      <c r="B366" s="40"/>
      <c r="C366" s="40" t="s">
        <v>133</v>
      </c>
      <c r="D366" s="132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0"/>
      <c r="AG366" s="50"/>
      <c r="AH366" s="51"/>
      <c r="AI366" s="53"/>
      <c r="AJ366" s="106"/>
      <c r="AK366" s="50"/>
      <c r="AL366" s="51"/>
      <c r="AM366" s="106"/>
      <c r="AN366" s="106"/>
      <c r="AO366" s="106"/>
      <c r="AP366" s="106"/>
      <c r="AQ366" s="135">
        <f t="shared" si="56"/>
        <v>0</v>
      </c>
      <c r="AR366" s="50">
        <f t="shared" si="57"/>
        <v>34</v>
      </c>
      <c r="AS366" s="137">
        <f t="shared" si="52"/>
        <v>0</v>
      </c>
    </row>
    <row r="367" s="4" customFormat="1" ht="18" customHeight="1" spans="1:45">
      <c r="A367" s="130"/>
      <c r="B367" s="40"/>
      <c r="C367" s="40" t="s">
        <v>134</v>
      </c>
      <c r="D367" s="132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0"/>
      <c r="AG367" s="50"/>
      <c r="AH367" s="51"/>
      <c r="AI367" s="53"/>
      <c r="AJ367" s="106"/>
      <c r="AK367" s="50"/>
      <c r="AL367" s="51"/>
      <c r="AM367" s="106"/>
      <c r="AN367" s="106"/>
      <c r="AO367" s="106"/>
      <c r="AP367" s="106"/>
      <c r="AQ367" s="135">
        <f t="shared" si="56"/>
        <v>0</v>
      </c>
      <c r="AR367" s="50">
        <f t="shared" si="57"/>
        <v>34</v>
      </c>
      <c r="AS367" s="137">
        <f t="shared" si="52"/>
        <v>0</v>
      </c>
    </row>
    <row r="368" s="4" customFormat="1" ht="18" customHeight="1" spans="1:45">
      <c r="A368" s="130"/>
      <c r="B368" s="40"/>
      <c r="C368" s="40" t="s">
        <v>135</v>
      </c>
      <c r="D368" s="132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0"/>
      <c r="AG368" s="50"/>
      <c r="AH368" s="51"/>
      <c r="AI368" s="53"/>
      <c r="AJ368" s="106"/>
      <c r="AK368" s="50"/>
      <c r="AL368" s="51"/>
      <c r="AM368" s="106"/>
      <c r="AN368" s="106"/>
      <c r="AO368" s="106"/>
      <c r="AP368" s="106"/>
      <c r="AQ368" s="135">
        <f t="shared" si="56"/>
        <v>0</v>
      </c>
      <c r="AR368" s="50">
        <f t="shared" si="57"/>
        <v>34</v>
      </c>
      <c r="AS368" s="137">
        <f t="shared" si="52"/>
        <v>0</v>
      </c>
    </row>
    <row r="369" s="4" customFormat="1" ht="18" customHeight="1" spans="1:45">
      <c r="A369" s="130"/>
      <c r="B369" s="40"/>
      <c r="C369" s="40" t="s">
        <v>136</v>
      </c>
      <c r="D369" s="132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0"/>
      <c r="AG369" s="50"/>
      <c r="AH369" s="51"/>
      <c r="AI369" s="53"/>
      <c r="AJ369" s="106"/>
      <c r="AK369" s="50"/>
      <c r="AL369" s="51"/>
      <c r="AM369" s="106"/>
      <c r="AN369" s="106"/>
      <c r="AO369" s="106"/>
      <c r="AP369" s="106"/>
      <c r="AQ369" s="135">
        <f t="shared" si="56"/>
        <v>0</v>
      </c>
      <c r="AR369" s="50">
        <f t="shared" si="57"/>
        <v>34</v>
      </c>
      <c r="AS369" s="137">
        <f t="shared" si="52"/>
        <v>0</v>
      </c>
    </row>
    <row r="370" s="4" customFormat="1" ht="18" customHeight="1" spans="1:45">
      <c r="A370" s="130"/>
      <c r="B370" s="40"/>
      <c r="C370" s="40" t="s">
        <v>137</v>
      </c>
      <c r="D370" s="132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0"/>
      <c r="AG370" s="50"/>
      <c r="AH370" s="51"/>
      <c r="AI370" s="53"/>
      <c r="AJ370" s="106"/>
      <c r="AK370" s="50"/>
      <c r="AL370" s="51"/>
      <c r="AM370" s="106"/>
      <c r="AN370" s="106"/>
      <c r="AO370" s="106"/>
      <c r="AP370" s="106"/>
      <c r="AQ370" s="135">
        <f t="shared" si="56"/>
        <v>0</v>
      </c>
      <c r="AR370" s="50">
        <f t="shared" si="57"/>
        <v>34</v>
      </c>
      <c r="AS370" s="137">
        <f t="shared" si="52"/>
        <v>0</v>
      </c>
    </row>
    <row r="371" s="4" customFormat="1" ht="14.25" customHeight="1" spans="1:45">
      <c r="A371" s="130"/>
      <c r="B371" s="40"/>
      <c r="C371" s="40" t="s">
        <v>138</v>
      </c>
      <c r="D371" s="132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0"/>
      <c r="AG371" s="50"/>
      <c r="AH371" s="51"/>
      <c r="AI371" s="53"/>
      <c r="AJ371" s="106"/>
      <c r="AK371" s="50"/>
      <c r="AL371" s="51"/>
      <c r="AM371" s="106"/>
      <c r="AN371" s="106"/>
      <c r="AO371" s="106"/>
      <c r="AP371" s="106"/>
      <c r="AQ371" s="106">
        <f t="shared" si="56"/>
        <v>0</v>
      </c>
      <c r="AR371" s="50">
        <f t="shared" si="57"/>
        <v>34</v>
      </c>
      <c r="AS371" s="137">
        <f t="shared" si="52"/>
        <v>0</v>
      </c>
    </row>
    <row r="372" s="4" customFormat="1" ht="12.75" customHeight="1" spans="1:45">
      <c r="A372" s="130"/>
      <c r="B372" s="40"/>
      <c r="C372" s="40" t="s">
        <v>139</v>
      </c>
      <c r="D372" s="132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0"/>
      <c r="AG372" s="50"/>
      <c r="AH372" s="51"/>
      <c r="AI372" s="53"/>
      <c r="AJ372" s="106"/>
      <c r="AK372" s="50"/>
      <c r="AL372" s="51"/>
      <c r="AM372" s="106"/>
      <c r="AN372" s="106"/>
      <c r="AO372" s="106"/>
      <c r="AP372" s="106"/>
      <c r="AQ372" s="106">
        <f t="shared" si="56"/>
        <v>0</v>
      </c>
      <c r="AR372" s="50">
        <f t="shared" si="57"/>
        <v>34</v>
      </c>
      <c r="AS372" s="137">
        <f t="shared" si="52"/>
        <v>0</v>
      </c>
    </row>
    <row r="373" s="4" customFormat="1" ht="12.75" customHeight="1" spans="1:45">
      <c r="A373" s="130"/>
      <c r="B373" s="38" t="s">
        <v>86</v>
      </c>
      <c r="C373" s="40" t="s">
        <v>132</v>
      </c>
      <c r="D373" s="132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0"/>
      <c r="AG373" s="50"/>
      <c r="AH373" s="51"/>
      <c r="AI373" s="53"/>
      <c r="AJ373" s="106"/>
      <c r="AK373" s="50"/>
      <c r="AL373" s="51"/>
      <c r="AM373" s="106"/>
      <c r="AN373" s="106"/>
      <c r="AO373" s="106"/>
      <c r="AP373" s="106"/>
      <c r="AQ373" s="106">
        <f t="shared" ref="AQ373:AQ396" si="58">SUM(E373:AP373)</f>
        <v>0</v>
      </c>
      <c r="AR373" s="50">
        <f t="shared" si="57"/>
        <v>34</v>
      </c>
      <c r="AS373" s="137">
        <f t="shared" ref="AS373:AS396" si="59">AQ373/AR373</f>
        <v>0</v>
      </c>
    </row>
    <row r="374" s="4" customFormat="1" ht="12.75" customHeight="1" spans="1:45">
      <c r="A374" s="130"/>
      <c r="B374" s="49"/>
      <c r="C374" s="40" t="s">
        <v>133</v>
      </c>
      <c r="D374" s="132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0"/>
      <c r="AG374" s="50"/>
      <c r="AH374" s="51"/>
      <c r="AI374" s="53"/>
      <c r="AJ374" s="106"/>
      <c r="AK374" s="50"/>
      <c r="AL374" s="51"/>
      <c r="AM374" s="106"/>
      <c r="AN374" s="106"/>
      <c r="AO374" s="106"/>
      <c r="AP374" s="106"/>
      <c r="AQ374" s="135">
        <f t="shared" si="58"/>
        <v>0</v>
      </c>
      <c r="AR374" s="50">
        <f t="shared" si="57"/>
        <v>34</v>
      </c>
      <c r="AS374" s="137">
        <f t="shared" si="59"/>
        <v>0</v>
      </c>
    </row>
    <row r="375" s="4" customFormat="1" ht="12.75" customHeight="1" spans="1:45">
      <c r="A375" s="130"/>
      <c r="B375" s="49"/>
      <c r="C375" s="40" t="s">
        <v>134</v>
      </c>
      <c r="D375" s="132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0"/>
      <c r="AG375" s="50"/>
      <c r="AH375" s="51"/>
      <c r="AI375" s="53"/>
      <c r="AJ375" s="106"/>
      <c r="AK375" s="50"/>
      <c r="AL375" s="51"/>
      <c r="AM375" s="106"/>
      <c r="AN375" s="106"/>
      <c r="AO375" s="106"/>
      <c r="AP375" s="106"/>
      <c r="AQ375" s="135">
        <f t="shared" si="58"/>
        <v>0</v>
      </c>
      <c r="AR375" s="50">
        <f t="shared" si="57"/>
        <v>34</v>
      </c>
      <c r="AS375" s="137">
        <f t="shared" si="59"/>
        <v>0</v>
      </c>
    </row>
    <row r="376" s="4" customFormat="1" ht="12.75" customHeight="1" spans="1:45">
      <c r="A376" s="130"/>
      <c r="B376" s="49"/>
      <c r="C376" s="40" t="s">
        <v>135</v>
      </c>
      <c r="D376" s="132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0"/>
      <c r="AG376" s="50"/>
      <c r="AH376" s="51"/>
      <c r="AI376" s="53"/>
      <c r="AJ376" s="106"/>
      <c r="AK376" s="50"/>
      <c r="AL376" s="51"/>
      <c r="AM376" s="106"/>
      <c r="AN376" s="106"/>
      <c r="AO376" s="106"/>
      <c r="AP376" s="106"/>
      <c r="AQ376" s="135">
        <f t="shared" si="58"/>
        <v>0</v>
      </c>
      <c r="AR376" s="50">
        <f t="shared" si="57"/>
        <v>34</v>
      </c>
      <c r="AS376" s="137">
        <f t="shared" si="59"/>
        <v>0</v>
      </c>
    </row>
    <row r="377" s="4" customFormat="1" ht="12.75" customHeight="1" spans="1:45">
      <c r="A377" s="130"/>
      <c r="B377" s="49"/>
      <c r="C377" s="40" t="s">
        <v>136</v>
      </c>
      <c r="D377" s="132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0"/>
      <c r="AG377" s="50"/>
      <c r="AH377" s="51"/>
      <c r="AI377" s="53"/>
      <c r="AJ377" s="106"/>
      <c r="AK377" s="50"/>
      <c r="AL377" s="51"/>
      <c r="AM377" s="106"/>
      <c r="AN377" s="106"/>
      <c r="AO377" s="106"/>
      <c r="AP377" s="106"/>
      <c r="AQ377" s="135">
        <f t="shared" si="58"/>
        <v>0</v>
      </c>
      <c r="AR377" s="50">
        <f t="shared" si="57"/>
        <v>34</v>
      </c>
      <c r="AS377" s="137">
        <f t="shared" si="59"/>
        <v>0</v>
      </c>
    </row>
    <row r="378" s="4" customFormat="1" ht="12.75" customHeight="1" spans="1:45">
      <c r="A378" s="130"/>
      <c r="B378" s="49"/>
      <c r="C378" s="40" t="s">
        <v>137</v>
      </c>
      <c r="D378" s="132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0"/>
      <c r="AG378" s="50"/>
      <c r="AH378" s="51"/>
      <c r="AI378" s="53"/>
      <c r="AJ378" s="106"/>
      <c r="AK378" s="50"/>
      <c r="AL378" s="51"/>
      <c r="AM378" s="106"/>
      <c r="AN378" s="106"/>
      <c r="AO378" s="106"/>
      <c r="AP378" s="106"/>
      <c r="AQ378" s="135">
        <f t="shared" si="58"/>
        <v>0</v>
      </c>
      <c r="AR378" s="50">
        <f t="shared" si="57"/>
        <v>34</v>
      </c>
      <c r="AS378" s="137">
        <f t="shared" si="59"/>
        <v>0</v>
      </c>
    </row>
    <row r="379" s="4" customFormat="1" ht="12.75" customHeight="1" spans="1:45">
      <c r="A379" s="130"/>
      <c r="B379" s="49"/>
      <c r="C379" s="40" t="s">
        <v>138</v>
      </c>
      <c r="D379" s="132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0"/>
      <c r="AG379" s="50"/>
      <c r="AH379" s="51"/>
      <c r="AI379" s="53"/>
      <c r="AJ379" s="106"/>
      <c r="AK379" s="50"/>
      <c r="AL379" s="51"/>
      <c r="AM379" s="106"/>
      <c r="AN379" s="106"/>
      <c r="AO379" s="106"/>
      <c r="AP379" s="106"/>
      <c r="AQ379" s="106">
        <f t="shared" si="58"/>
        <v>0</v>
      </c>
      <c r="AR379" s="50">
        <f t="shared" si="57"/>
        <v>34</v>
      </c>
      <c r="AS379" s="137">
        <f t="shared" si="59"/>
        <v>0</v>
      </c>
    </row>
    <row r="380" s="4" customFormat="1" ht="12.75" customHeight="1" spans="1:45">
      <c r="A380" s="130"/>
      <c r="B380" s="43"/>
      <c r="C380" s="40" t="s">
        <v>139</v>
      </c>
      <c r="D380" s="132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0"/>
      <c r="AG380" s="50"/>
      <c r="AH380" s="51"/>
      <c r="AI380" s="53"/>
      <c r="AJ380" s="106"/>
      <c r="AK380" s="50"/>
      <c r="AL380" s="51"/>
      <c r="AM380" s="106"/>
      <c r="AN380" s="106"/>
      <c r="AO380" s="106"/>
      <c r="AP380" s="106"/>
      <c r="AQ380" s="106">
        <f t="shared" si="58"/>
        <v>0</v>
      </c>
      <c r="AR380" s="50">
        <f t="shared" si="57"/>
        <v>34</v>
      </c>
      <c r="AS380" s="137">
        <f t="shared" si="59"/>
        <v>0</v>
      </c>
    </row>
    <row r="381" s="4" customFormat="1" customHeight="1" spans="1:45">
      <c r="A381" s="130"/>
      <c r="B381" s="40" t="s">
        <v>107</v>
      </c>
      <c r="C381" s="40" t="s">
        <v>132</v>
      </c>
      <c r="D381" s="52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0"/>
      <c r="AI381" s="50"/>
      <c r="AJ381" s="106"/>
      <c r="AK381" s="53"/>
      <c r="AL381" s="51"/>
      <c r="AM381" s="106"/>
      <c r="AN381" s="106"/>
      <c r="AO381" s="106"/>
      <c r="AP381" s="106"/>
      <c r="AQ381" s="106">
        <f t="shared" si="58"/>
        <v>0</v>
      </c>
      <c r="AR381" s="50">
        <f t="shared" ref="AR381:AR396" si="60">34*2</f>
        <v>68</v>
      </c>
      <c r="AS381" s="137">
        <f t="shared" si="59"/>
        <v>0</v>
      </c>
    </row>
    <row r="382" s="4" customFormat="1" customHeight="1" spans="1:45">
      <c r="A382" s="130"/>
      <c r="B382" s="40"/>
      <c r="C382" s="40" t="s">
        <v>133</v>
      </c>
      <c r="D382" s="52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0"/>
      <c r="AI382" s="50"/>
      <c r="AJ382" s="106"/>
      <c r="AK382" s="53"/>
      <c r="AL382" s="51"/>
      <c r="AM382" s="106"/>
      <c r="AN382" s="106"/>
      <c r="AO382" s="106"/>
      <c r="AP382" s="106"/>
      <c r="AQ382" s="135">
        <f t="shared" si="58"/>
        <v>0</v>
      </c>
      <c r="AR382" s="50">
        <f t="shared" si="60"/>
        <v>68</v>
      </c>
      <c r="AS382" s="137">
        <f t="shared" si="59"/>
        <v>0</v>
      </c>
    </row>
    <row r="383" s="4" customFormat="1" customHeight="1" spans="1:45">
      <c r="A383" s="130"/>
      <c r="B383" s="40"/>
      <c r="C383" s="40" t="s">
        <v>134</v>
      </c>
      <c r="D383" s="52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0"/>
      <c r="AI383" s="50"/>
      <c r="AJ383" s="106"/>
      <c r="AK383" s="53"/>
      <c r="AL383" s="51"/>
      <c r="AM383" s="106"/>
      <c r="AN383" s="106"/>
      <c r="AO383" s="106"/>
      <c r="AP383" s="106"/>
      <c r="AQ383" s="135">
        <f t="shared" si="58"/>
        <v>0</v>
      </c>
      <c r="AR383" s="50">
        <f t="shared" si="60"/>
        <v>68</v>
      </c>
      <c r="AS383" s="137">
        <f t="shared" si="59"/>
        <v>0</v>
      </c>
    </row>
    <row r="384" s="4" customFormat="1" customHeight="1" spans="1:45">
      <c r="A384" s="130"/>
      <c r="B384" s="40"/>
      <c r="C384" s="40" t="s">
        <v>135</v>
      </c>
      <c r="D384" s="52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0"/>
      <c r="AI384" s="50"/>
      <c r="AJ384" s="106"/>
      <c r="AK384" s="53"/>
      <c r="AL384" s="51"/>
      <c r="AM384" s="106"/>
      <c r="AN384" s="106"/>
      <c r="AO384" s="106"/>
      <c r="AP384" s="106"/>
      <c r="AQ384" s="135">
        <f t="shared" si="58"/>
        <v>0</v>
      </c>
      <c r="AR384" s="50">
        <f t="shared" si="60"/>
        <v>68</v>
      </c>
      <c r="AS384" s="137">
        <f t="shared" si="59"/>
        <v>0</v>
      </c>
    </row>
    <row r="385" s="4" customFormat="1" customHeight="1" spans="1:45">
      <c r="A385" s="130"/>
      <c r="B385" s="40"/>
      <c r="C385" s="40" t="s">
        <v>136</v>
      </c>
      <c r="D385" s="52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0"/>
      <c r="AI385" s="50"/>
      <c r="AJ385" s="106"/>
      <c r="AK385" s="53"/>
      <c r="AL385" s="51"/>
      <c r="AM385" s="106"/>
      <c r="AN385" s="106"/>
      <c r="AO385" s="106"/>
      <c r="AP385" s="106"/>
      <c r="AQ385" s="135">
        <f t="shared" si="58"/>
        <v>0</v>
      </c>
      <c r="AR385" s="50">
        <f t="shared" si="60"/>
        <v>68</v>
      </c>
      <c r="AS385" s="137">
        <f t="shared" si="59"/>
        <v>0</v>
      </c>
    </row>
    <row r="386" s="4" customFormat="1" customHeight="1" spans="1:45">
      <c r="A386" s="130"/>
      <c r="B386" s="40"/>
      <c r="C386" s="40" t="s">
        <v>137</v>
      </c>
      <c r="D386" s="52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0"/>
      <c r="AI386" s="50"/>
      <c r="AJ386" s="106"/>
      <c r="AK386" s="53"/>
      <c r="AL386" s="51"/>
      <c r="AM386" s="106"/>
      <c r="AN386" s="106"/>
      <c r="AO386" s="106"/>
      <c r="AP386" s="106"/>
      <c r="AQ386" s="135">
        <f t="shared" si="58"/>
        <v>0</v>
      </c>
      <c r="AR386" s="50">
        <f t="shared" si="60"/>
        <v>68</v>
      </c>
      <c r="AS386" s="137">
        <f t="shared" si="59"/>
        <v>0</v>
      </c>
    </row>
    <row r="387" s="4" customFormat="1" ht="12.75" customHeight="1" spans="1:45">
      <c r="A387" s="130"/>
      <c r="B387" s="40"/>
      <c r="C387" s="40" t="s">
        <v>138</v>
      </c>
      <c r="D387" s="52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0"/>
      <c r="AI387" s="50"/>
      <c r="AJ387" s="106"/>
      <c r="AK387" s="53"/>
      <c r="AL387" s="51"/>
      <c r="AM387" s="106"/>
      <c r="AN387" s="106"/>
      <c r="AO387" s="106"/>
      <c r="AP387" s="106"/>
      <c r="AQ387" s="106">
        <f t="shared" si="58"/>
        <v>0</v>
      </c>
      <c r="AR387" s="50">
        <f t="shared" si="60"/>
        <v>68</v>
      </c>
      <c r="AS387" s="137">
        <f t="shared" si="59"/>
        <v>0</v>
      </c>
    </row>
    <row r="388" s="4" customFormat="1" customHeight="1" spans="1:45">
      <c r="A388" s="130"/>
      <c r="B388" s="40"/>
      <c r="C388" s="40" t="s">
        <v>139</v>
      </c>
      <c r="D388" s="52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0"/>
      <c r="AI388" s="50"/>
      <c r="AJ388" s="106"/>
      <c r="AK388" s="53"/>
      <c r="AL388" s="51"/>
      <c r="AM388" s="106"/>
      <c r="AN388" s="106"/>
      <c r="AO388" s="106"/>
      <c r="AP388" s="106"/>
      <c r="AQ388" s="106">
        <f t="shared" si="58"/>
        <v>0</v>
      </c>
      <c r="AR388" s="50">
        <f t="shared" si="60"/>
        <v>68</v>
      </c>
      <c r="AS388" s="137">
        <f t="shared" si="59"/>
        <v>0</v>
      </c>
    </row>
    <row r="389" s="4" customFormat="1" customHeight="1" spans="1:45">
      <c r="A389" s="130"/>
      <c r="B389" s="38" t="s">
        <v>88</v>
      </c>
      <c r="C389" s="40" t="s">
        <v>132</v>
      </c>
      <c r="D389" s="52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0"/>
      <c r="AI389" s="50"/>
      <c r="AJ389" s="106"/>
      <c r="AK389" s="53"/>
      <c r="AL389" s="51"/>
      <c r="AM389" s="106"/>
      <c r="AN389" s="106"/>
      <c r="AO389" s="106"/>
      <c r="AP389" s="106"/>
      <c r="AQ389" s="106">
        <f t="shared" si="58"/>
        <v>0</v>
      </c>
      <c r="AR389" s="50">
        <f t="shared" si="60"/>
        <v>68</v>
      </c>
      <c r="AS389" s="137">
        <f t="shared" si="59"/>
        <v>0</v>
      </c>
    </row>
    <row r="390" s="4" customFormat="1" customHeight="1" spans="1:45">
      <c r="A390" s="130"/>
      <c r="B390" s="49"/>
      <c r="C390" s="40" t="s">
        <v>133</v>
      </c>
      <c r="D390" s="52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0"/>
      <c r="AI390" s="50"/>
      <c r="AJ390" s="106"/>
      <c r="AK390" s="53"/>
      <c r="AL390" s="51"/>
      <c r="AM390" s="106"/>
      <c r="AN390" s="106"/>
      <c r="AO390" s="106"/>
      <c r="AP390" s="106"/>
      <c r="AQ390" s="135">
        <f t="shared" si="58"/>
        <v>0</v>
      </c>
      <c r="AR390" s="50">
        <f t="shared" si="60"/>
        <v>68</v>
      </c>
      <c r="AS390" s="137">
        <f t="shared" si="59"/>
        <v>0</v>
      </c>
    </row>
    <row r="391" s="4" customFormat="1" customHeight="1" spans="1:45">
      <c r="A391" s="130"/>
      <c r="B391" s="49"/>
      <c r="C391" s="40" t="s">
        <v>134</v>
      </c>
      <c r="D391" s="52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0"/>
      <c r="AI391" s="50"/>
      <c r="AJ391" s="106"/>
      <c r="AK391" s="53"/>
      <c r="AL391" s="51"/>
      <c r="AM391" s="106"/>
      <c r="AN391" s="106"/>
      <c r="AO391" s="106"/>
      <c r="AP391" s="106"/>
      <c r="AQ391" s="135">
        <f t="shared" si="58"/>
        <v>0</v>
      </c>
      <c r="AR391" s="50">
        <f t="shared" si="60"/>
        <v>68</v>
      </c>
      <c r="AS391" s="137">
        <f t="shared" si="59"/>
        <v>0</v>
      </c>
    </row>
    <row r="392" s="4" customFormat="1" customHeight="1" spans="1:45">
      <c r="A392" s="130"/>
      <c r="B392" s="49"/>
      <c r="C392" s="40" t="s">
        <v>135</v>
      </c>
      <c r="D392" s="52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0"/>
      <c r="AI392" s="50"/>
      <c r="AJ392" s="106"/>
      <c r="AK392" s="53"/>
      <c r="AL392" s="51"/>
      <c r="AM392" s="106"/>
      <c r="AN392" s="106"/>
      <c r="AO392" s="106"/>
      <c r="AP392" s="106"/>
      <c r="AQ392" s="135">
        <f t="shared" si="58"/>
        <v>0</v>
      </c>
      <c r="AR392" s="50">
        <f t="shared" si="60"/>
        <v>68</v>
      </c>
      <c r="AS392" s="137">
        <f t="shared" si="59"/>
        <v>0</v>
      </c>
    </row>
    <row r="393" s="4" customFormat="1" customHeight="1" spans="1:45">
      <c r="A393" s="130"/>
      <c r="B393" s="49"/>
      <c r="C393" s="40" t="s">
        <v>136</v>
      </c>
      <c r="D393" s="52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0"/>
      <c r="AI393" s="50"/>
      <c r="AJ393" s="106"/>
      <c r="AK393" s="53"/>
      <c r="AL393" s="51"/>
      <c r="AM393" s="106"/>
      <c r="AN393" s="106"/>
      <c r="AO393" s="106"/>
      <c r="AP393" s="106"/>
      <c r="AQ393" s="135">
        <f t="shared" si="58"/>
        <v>0</v>
      </c>
      <c r="AR393" s="50">
        <f t="shared" si="60"/>
        <v>68</v>
      </c>
      <c r="AS393" s="137">
        <f t="shared" si="59"/>
        <v>0</v>
      </c>
    </row>
    <row r="394" s="4" customFormat="1" customHeight="1" spans="1:45">
      <c r="A394" s="130"/>
      <c r="B394" s="49"/>
      <c r="C394" s="40" t="s">
        <v>137</v>
      </c>
      <c r="D394" s="52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0"/>
      <c r="AI394" s="50"/>
      <c r="AJ394" s="106"/>
      <c r="AK394" s="53"/>
      <c r="AL394" s="51"/>
      <c r="AM394" s="106"/>
      <c r="AN394" s="106"/>
      <c r="AO394" s="106"/>
      <c r="AP394" s="106"/>
      <c r="AQ394" s="135">
        <f t="shared" si="58"/>
        <v>0</v>
      </c>
      <c r="AR394" s="50">
        <f t="shared" si="60"/>
        <v>68</v>
      </c>
      <c r="AS394" s="137">
        <f t="shared" si="59"/>
        <v>0</v>
      </c>
    </row>
    <row r="395" s="4" customFormat="1" ht="14.25" customHeight="1" spans="1:45">
      <c r="A395" s="130"/>
      <c r="B395" s="49"/>
      <c r="C395" s="40" t="s">
        <v>138</v>
      </c>
      <c r="D395" s="52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0"/>
      <c r="AI395" s="50"/>
      <c r="AJ395" s="106"/>
      <c r="AK395" s="53"/>
      <c r="AL395" s="51"/>
      <c r="AM395" s="106"/>
      <c r="AN395" s="106"/>
      <c r="AO395" s="106"/>
      <c r="AP395" s="106"/>
      <c r="AQ395" s="106">
        <f t="shared" si="58"/>
        <v>0</v>
      </c>
      <c r="AR395" s="50">
        <f t="shared" si="60"/>
        <v>68</v>
      </c>
      <c r="AS395" s="137">
        <f t="shared" si="59"/>
        <v>0</v>
      </c>
    </row>
    <row r="396" s="4" customFormat="1" ht="14.25" customHeight="1" spans="1:45">
      <c r="A396" s="130"/>
      <c r="B396" s="49"/>
      <c r="C396" s="40" t="s">
        <v>139</v>
      </c>
      <c r="D396" s="52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0"/>
      <c r="AI396" s="50"/>
      <c r="AJ396" s="106"/>
      <c r="AK396" s="53"/>
      <c r="AL396" s="51"/>
      <c r="AM396" s="106"/>
      <c r="AN396" s="106"/>
      <c r="AO396" s="106"/>
      <c r="AP396" s="106"/>
      <c r="AQ396" s="106">
        <f t="shared" si="58"/>
        <v>0</v>
      </c>
      <c r="AR396" s="50">
        <f t="shared" si="60"/>
        <v>68</v>
      </c>
      <c r="AS396" s="137">
        <f t="shared" si="59"/>
        <v>0</v>
      </c>
    </row>
    <row r="397" s="4" customFormat="1" ht="27" customHeight="1" spans="1:45">
      <c r="A397" s="54"/>
      <c r="B397" s="54"/>
      <c r="C397" s="54"/>
      <c r="D397" s="54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107"/>
      <c r="AN397" s="107"/>
      <c r="AO397" s="107"/>
      <c r="AP397" s="107"/>
      <c r="AQ397" s="107"/>
      <c r="AR397" s="107"/>
      <c r="AS397" s="107"/>
    </row>
    <row r="398" s="2" customFormat="1" ht="116.25" customHeight="1" spans="1:45">
      <c r="A398" s="141" t="s">
        <v>144</v>
      </c>
      <c r="B398" s="142"/>
      <c r="C398" s="142"/>
      <c r="D398" s="143"/>
      <c r="E398" s="144" t="s">
        <v>55</v>
      </c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53"/>
      <c r="AQ398" s="154" t="s">
        <v>56</v>
      </c>
      <c r="AR398" s="155" t="s">
        <v>57</v>
      </c>
      <c r="AS398" s="156" t="s">
        <v>58</v>
      </c>
    </row>
    <row r="399" s="2" customFormat="1" ht="21.75" customHeight="1" spans="1:45">
      <c r="A399" s="36" t="s">
        <v>59</v>
      </c>
      <c r="B399" s="146"/>
      <c r="C399" s="37"/>
      <c r="D399" s="39" t="s">
        <v>61</v>
      </c>
      <c r="E399" s="147" t="s">
        <v>62</v>
      </c>
      <c r="F399" s="148"/>
      <c r="G399" s="148"/>
      <c r="H399" s="46"/>
      <c r="I399" s="147" t="s">
        <v>63</v>
      </c>
      <c r="J399" s="148"/>
      <c r="K399" s="148"/>
      <c r="L399" s="46"/>
      <c r="M399" s="147" t="s">
        <v>64</v>
      </c>
      <c r="N399" s="148"/>
      <c r="O399" s="148"/>
      <c r="P399" s="46"/>
      <c r="Q399" s="147" t="s">
        <v>65</v>
      </c>
      <c r="R399" s="148"/>
      <c r="S399" s="148"/>
      <c r="T399" s="46"/>
      <c r="U399" s="147" t="s">
        <v>66</v>
      </c>
      <c r="V399" s="148"/>
      <c r="W399" s="46"/>
      <c r="X399" s="147" t="s">
        <v>67</v>
      </c>
      <c r="Y399" s="148"/>
      <c r="Z399" s="148"/>
      <c r="AA399" s="46"/>
      <c r="AB399" s="147" t="s">
        <v>68</v>
      </c>
      <c r="AC399" s="148"/>
      <c r="AD399" s="46"/>
      <c r="AE399" s="147" t="s">
        <v>69</v>
      </c>
      <c r="AF399" s="148"/>
      <c r="AG399" s="148"/>
      <c r="AH399" s="148"/>
      <c r="AI399" s="46"/>
      <c r="AJ399" s="147" t="s">
        <v>70</v>
      </c>
      <c r="AK399" s="148"/>
      <c r="AL399" s="46"/>
      <c r="AM399" s="147" t="s">
        <v>71</v>
      </c>
      <c r="AN399" s="148"/>
      <c r="AO399" s="148"/>
      <c r="AP399" s="46"/>
      <c r="AQ399" s="157"/>
      <c r="AR399" s="158"/>
      <c r="AS399" s="159"/>
    </row>
    <row r="400" s="3" customFormat="1" ht="11.25" customHeight="1" spans="1:45">
      <c r="A400" s="41"/>
      <c r="B400" s="149"/>
      <c r="C400" s="42"/>
      <c r="D400" s="39" t="s">
        <v>72</v>
      </c>
      <c r="E400" s="44">
        <v>1</v>
      </c>
      <c r="F400" s="44">
        <v>2</v>
      </c>
      <c r="G400" s="44">
        <v>3</v>
      </c>
      <c r="H400" s="44">
        <v>4</v>
      </c>
      <c r="I400" s="44">
        <v>5</v>
      </c>
      <c r="J400" s="44">
        <v>6</v>
      </c>
      <c r="K400" s="44">
        <v>7</v>
      </c>
      <c r="L400" s="44">
        <v>8</v>
      </c>
      <c r="M400" s="44">
        <v>9</v>
      </c>
      <c r="N400" s="44">
        <v>10</v>
      </c>
      <c r="O400" s="44">
        <v>11</v>
      </c>
      <c r="P400" s="44">
        <v>12</v>
      </c>
      <c r="Q400" s="44">
        <v>13</v>
      </c>
      <c r="R400" s="44">
        <v>14</v>
      </c>
      <c r="S400" s="44">
        <v>15</v>
      </c>
      <c r="T400" s="44">
        <v>16</v>
      </c>
      <c r="U400" s="44">
        <v>17</v>
      </c>
      <c r="V400" s="44">
        <v>18</v>
      </c>
      <c r="W400" s="44">
        <v>19</v>
      </c>
      <c r="X400" s="44">
        <v>20</v>
      </c>
      <c r="Y400" s="44">
        <v>21</v>
      </c>
      <c r="Z400" s="44">
        <v>22</v>
      </c>
      <c r="AA400" s="44">
        <v>23</v>
      </c>
      <c r="AB400" s="44">
        <v>24</v>
      </c>
      <c r="AC400" s="44">
        <v>25</v>
      </c>
      <c r="AD400" s="44">
        <v>26</v>
      </c>
      <c r="AE400" s="44">
        <v>27</v>
      </c>
      <c r="AF400" s="44">
        <v>28</v>
      </c>
      <c r="AG400" s="44">
        <v>29</v>
      </c>
      <c r="AH400" s="44">
        <v>30</v>
      </c>
      <c r="AI400" s="44">
        <v>31</v>
      </c>
      <c r="AJ400" s="44">
        <v>32</v>
      </c>
      <c r="AK400" s="44">
        <v>33</v>
      </c>
      <c r="AL400" s="44">
        <v>34</v>
      </c>
      <c r="AM400" s="44">
        <v>35</v>
      </c>
      <c r="AN400" s="44">
        <v>36</v>
      </c>
      <c r="AO400" s="44">
        <v>37</v>
      </c>
      <c r="AP400" s="44">
        <v>38</v>
      </c>
      <c r="AQ400" s="160"/>
      <c r="AR400" s="161"/>
      <c r="AS400" s="162"/>
    </row>
    <row r="401" ht="12.75" customHeight="1" spans="1:46">
      <c r="A401" s="150" t="s">
        <v>90</v>
      </c>
      <c r="B401" s="38" t="s">
        <v>74</v>
      </c>
      <c r="C401" s="40" t="s">
        <v>145</v>
      </c>
      <c r="D401" s="52"/>
      <c r="E401" s="53"/>
      <c r="F401" s="76" t="s">
        <v>94</v>
      </c>
      <c r="G401" s="53"/>
      <c r="H401" s="53"/>
      <c r="I401" s="53"/>
      <c r="J401" s="53"/>
      <c r="K401" s="76" t="s">
        <v>94</v>
      </c>
      <c r="L401" s="53"/>
      <c r="M401" s="53"/>
      <c r="N401" s="53"/>
      <c r="O401" s="76" t="s">
        <v>94</v>
      </c>
      <c r="P401" s="53"/>
      <c r="Q401" s="53"/>
      <c r="R401" s="76" t="s">
        <v>94</v>
      </c>
      <c r="S401" s="53"/>
      <c r="T401" s="76" t="s">
        <v>94</v>
      </c>
      <c r="U401" s="53"/>
      <c r="V401" s="53"/>
      <c r="W401" s="53"/>
      <c r="X401" s="76" t="s">
        <v>94</v>
      </c>
      <c r="Y401" s="53"/>
      <c r="Z401" s="53"/>
      <c r="AA401" s="76" t="s">
        <v>94</v>
      </c>
      <c r="AB401" s="53"/>
      <c r="AC401" s="53"/>
      <c r="AD401" s="53"/>
      <c r="AE401" s="53"/>
      <c r="AF401" s="53"/>
      <c r="AG401" s="53"/>
      <c r="AH401" s="138" t="s">
        <v>120</v>
      </c>
      <c r="AI401" s="53"/>
      <c r="AJ401" s="53"/>
      <c r="AK401" s="76" t="s">
        <v>94</v>
      </c>
      <c r="AL401" s="53"/>
      <c r="AM401" s="134"/>
      <c r="AN401" s="134"/>
      <c r="AO401" s="134"/>
      <c r="AP401" s="134"/>
      <c r="AQ401" s="106">
        <v>9</v>
      </c>
      <c r="AR401" s="50">
        <f t="shared" ref="AR401:AR407" si="61">34*6</f>
        <v>204</v>
      </c>
      <c r="AS401" s="137">
        <f t="shared" ref="AS401:AS464" si="62">AQ401/AR401</f>
        <v>0.0441176470588235</v>
      </c>
      <c r="AT401" s="6">
        <f>COUNT(E401:AQ401)</f>
        <v>1</v>
      </c>
    </row>
    <row r="402" spans="1:45">
      <c r="A402" s="150"/>
      <c r="B402" s="49"/>
      <c r="C402" s="40" t="s">
        <v>146</v>
      </c>
      <c r="D402" s="52"/>
      <c r="E402" s="53"/>
      <c r="F402" s="76" t="s">
        <v>94</v>
      </c>
      <c r="G402" s="53"/>
      <c r="H402" s="53"/>
      <c r="I402" s="53"/>
      <c r="J402" s="53"/>
      <c r="K402" s="76" t="s">
        <v>94</v>
      </c>
      <c r="L402" s="53"/>
      <c r="M402" s="53"/>
      <c r="N402" s="53"/>
      <c r="O402" s="76" t="s">
        <v>94</v>
      </c>
      <c r="P402" s="53"/>
      <c r="Q402" s="53"/>
      <c r="R402" s="76" t="s">
        <v>94</v>
      </c>
      <c r="S402" s="53"/>
      <c r="T402" s="76" t="s">
        <v>94</v>
      </c>
      <c r="U402" s="53"/>
      <c r="V402" s="53"/>
      <c r="W402" s="53"/>
      <c r="X402" s="76" t="s">
        <v>94</v>
      </c>
      <c r="Y402" s="53"/>
      <c r="Z402" s="53"/>
      <c r="AA402" s="76" t="s">
        <v>94</v>
      </c>
      <c r="AB402" s="53"/>
      <c r="AC402" s="53"/>
      <c r="AD402" s="53"/>
      <c r="AE402" s="53"/>
      <c r="AF402" s="53"/>
      <c r="AG402" s="53"/>
      <c r="AH402" s="138" t="s">
        <v>120</v>
      </c>
      <c r="AI402" s="53"/>
      <c r="AJ402" s="53"/>
      <c r="AK402" s="76" t="s">
        <v>94</v>
      </c>
      <c r="AL402" s="53"/>
      <c r="AM402" s="134"/>
      <c r="AN402" s="134"/>
      <c r="AO402" s="134"/>
      <c r="AP402" s="134"/>
      <c r="AQ402" s="135">
        <v>9</v>
      </c>
      <c r="AR402" s="50">
        <f t="shared" si="61"/>
        <v>204</v>
      </c>
      <c r="AS402" s="137">
        <f t="shared" si="62"/>
        <v>0.0441176470588235</v>
      </c>
    </row>
    <row r="403" spans="1:45">
      <c r="A403" s="150"/>
      <c r="B403" s="49"/>
      <c r="C403" s="40" t="s">
        <v>147</v>
      </c>
      <c r="D403" s="52"/>
      <c r="E403" s="53"/>
      <c r="F403" s="76" t="s">
        <v>94</v>
      </c>
      <c r="G403" s="53"/>
      <c r="H403" s="53"/>
      <c r="I403" s="53"/>
      <c r="J403" s="53"/>
      <c r="K403" s="76" t="s">
        <v>94</v>
      </c>
      <c r="L403" s="53"/>
      <c r="M403" s="53"/>
      <c r="N403" s="53"/>
      <c r="O403" s="76" t="s">
        <v>94</v>
      </c>
      <c r="P403" s="53"/>
      <c r="Q403" s="53"/>
      <c r="R403" s="76" t="s">
        <v>94</v>
      </c>
      <c r="S403" s="53"/>
      <c r="T403" s="76" t="s">
        <v>94</v>
      </c>
      <c r="U403" s="53"/>
      <c r="V403" s="53"/>
      <c r="W403" s="53"/>
      <c r="X403" s="76" t="s">
        <v>94</v>
      </c>
      <c r="Y403" s="53"/>
      <c r="Z403" s="53"/>
      <c r="AA403" s="76" t="s">
        <v>94</v>
      </c>
      <c r="AB403" s="53"/>
      <c r="AC403" s="53"/>
      <c r="AD403" s="53"/>
      <c r="AE403" s="53"/>
      <c r="AF403" s="53"/>
      <c r="AG403" s="53"/>
      <c r="AH403" s="138" t="s">
        <v>120</v>
      </c>
      <c r="AI403" s="53"/>
      <c r="AJ403" s="53"/>
      <c r="AK403" s="76" t="s">
        <v>94</v>
      </c>
      <c r="AL403" s="53"/>
      <c r="AM403" s="134"/>
      <c r="AN403" s="134"/>
      <c r="AO403" s="134"/>
      <c r="AP403" s="134"/>
      <c r="AQ403" s="135">
        <v>9</v>
      </c>
      <c r="AR403" s="50">
        <f t="shared" si="61"/>
        <v>204</v>
      </c>
      <c r="AS403" s="137">
        <f t="shared" si="62"/>
        <v>0.0441176470588235</v>
      </c>
    </row>
    <row r="404" spans="1:45">
      <c r="A404" s="150"/>
      <c r="B404" s="49"/>
      <c r="C404" s="40" t="s">
        <v>148</v>
      </c>
      <c r="D404" s="52"/>
      <c r="E404" s="53"/>
      <c r="F404" s="76" t="s">
        <v>94</v>
      </c>
      <c r="G404" s="53"/>
      <c r="H404" s="53"/>
      <c r="I404" s="53"/>
      <c r="J404" s="53"/>
      <c r="K404" s="76" t="s">
        <v>94</v>
      </c>
      <c r="L404" s="53"/>
      <c r="M404" s="53"/>
      <c r="N404" s="53"/>
      <c r="O404" s="76" t="s">
        <v>94</v>
      </c>
      <c r="P404" s="53"/>
      <c r="Q404" s="53"/>
      <c r="R404" s="76" t="s">
        <v>94</v>
      </c>
      <c r="S404" s="53"/>
      <c r="T404" s="76" t="s">
        <v>94</v>
      </c>
      <c r="U404" s="53"/>
      <c r="V404" s="53"/>
      <c r="W404" s="53"/>
      <c r="X404" s="76" t="s">
        <v>94</v>
      </c>
      <c r="Y404" s="53"/>
      <c r="Z404" s="53"/>
      <c r="AA404" s="76" t="s">
        <v>94</v>
      </c>
      <c r="AB404" s="53"/>
      <c r="AC404" s="53"/>
      <c r="AD404" s="53"/>
      <c r="AE404" s="53"/>
      <c r="AF404" s="53"/>
      <c r="AG404" s="53"/>
      <c r="AH404" s="138" t="s">
        <v>120</v>
      </c>
      <c r="AI404" s="53"/>
      <c r="AJ404" s="53"/>
      <c r="AK404" s="76" t="s">
        <v>94</v>
      </c>
      <c r="AL404" s="53"/>
      <c r="AM404" s="134"/>
      <c r="AN404" s="134"/>
      <c r="AO404" s="134"/>
      <c r="AP404" s="134"/>
      <c r="AQ404" s="135">
        <v>9</v>
      </c>
      <c r="AR404" s="50">
        <f t="shared" si="61"/>
        <v>204</v>
      </c>
      <c r="AS404" s="137">
        <f t="shared" si="62"/>
        <v>0.0441176470588235</v>
      </c>
    </row>
    <row r="405" spans="1:45">
      <c r="A405" s="150"/>
      <c r="B405" s="49"/>
      <c r="C405" s="40" t="s">
        <v>149</v>
      </c>
      <c r="D405" s="52"/>
      <c r="E405" s="53"/>
      <c r="F405" s="76" t="s">
        <v>94</v>
      </c>
      <c r="G405" s="53"/>
      <c r="H405" s="53"/>
      <c r="I405" s="53"/>
      <c r="J405" s="53"/>
      <c r="K405" s="76" t="s">
        <v>94</v>
      </c>
      <c r="L405" s="53"/>
      <c r="M405" s="53"/>
      <c r="N405" s="53"/>
      <c r="O405" s="76" t="s">
        <v>94</v>
      </c>
      <c r="P405" s="53"/>
      <c r="Q405" s="53"/>
      <c r="R405" s="76" t="s">
        <v>94</v>
      </c>
      <c r="S405" s="53"/>
      <c r="T405" s="76" t="s">
        <v>94</v>
      </c>
      <c r="U405" s="53"/>
      <c r="V405" s="53"/>
      <c r="W405" s="53"/>
      <c r="X405" s="76" t="s">
        <v>94</v>
      </c>
      <c r="Y405" s="53"/>
      <c r="Z405" s="53"/>
      <c r="AA405" s="76" t="s">
        <v>94</v>
      </c>
      <c r="AB405" s="53"/>
      <c r="AC405" s="53"/>
      <c r="AD405" s="53"/>
      <c r="AE405" s="53"/>
      <c r="AF405" s="53"/>
      <c r="AG405" s="53"/>
      <c r="AH405" s="138" t="s">
        <v>120</v>
      </c>
      <c r="AI405" s="53"/>
      <c r="AJ405" s="53"/>
      <c r="AK405" s="76" t="s">
        <v>94</v>
      </c>
      <c r="AL405" s="53"/>
      <c r="AM405" s="134"/>
      <c r="AN405" s="134"/>
      <c r="AO405" s="134"/>
      <c r="AP405" s="134"/>
      <c r="AQ405" s="135">
        <v>9</v>
      </c>
      <c r="AR405" s="50">
        <f t="shared" si="61"/>
        <v>204</v>
      </c>
      <c r="AS405" s="137">
        <f t="shared" si="62"/>
        <v>0.0441176470588235</v>
      </c>
    </row>
    <row r="406" spans="1:45">
      <c r="A406" s="150"/>
      <c r="B406" s="49"/>
      <c r="C406" s="40" t="s">
        <v>150</v>
      </c>
      <c r="D406" s="52"/>
      <c r="E406" s="53"/>
      <c r="F406" s="76" t="s">
        <v>94</v>
      </c>
      <c r="G406" s="53"/>
      <c r="H406" s="53"/>
      <c r="I406" s="53"/>
      <c r="J406" s="53"/>
      <c r="K406" s="76" t="s">
        <v>94</v>
      </c>
      <c r="L406" s="53"/>
      <c r="M406" s="53"/>
      <c r="N406" s="53"/>
      <c r="O406" s="76" t="s">
        <v>94</v>
      </c>
      <c r="P406" s="53"/>
      <c r="Q406" s="53"/>
      <c r="R406" s="76" t="s">
        <v>94</v>
      </c>
      <c r="S406" s="53"/>
      <c r="T406" s="76" t="s">
        <v>94</v>
      </c>
      <c r="U406" s="53"/>
      <c r="V406" s="53"/>
      <c r="W406" s="53"/>
      <c r="X406" s="76" t="s">
        <v>94</v>
      </c>
      <c r="Y406" s="53"/>
      <c r="Z406" s="53"/>
      <c r="AA406" s="76" t="s">
        <v>94</v>
      </c>
      <c r="AB406" s="53"/>
      <c r="AC406" s="53"/>
      <c r="AD406" s="53"/>
      <c r="AE406" s="53"/>
      <c r="AF406" s="53"/>
      <c r="AG406" s="53"/>
      <c r="AH406" s="138" t="s">
        <v>120</v>
      </c>
      <c r="AI406" s="53"/>
      <c r="AJ406" s="53"/>
      <c r="AK406" s="76" t="s">
        <v>94</v>
      </c>
      <c r="AL406" s="53"/>
      <c r="AM406" s="134"/>
      <c r="AN406" s="134"/>
      <c r="AO406" s="134"/>
      <c r="AP406" s="134"/>
      <c r="AQ406" s="135">
        <v>9</v>
      </c>
      <c r="AR406" s="50">
        <f t="shared" si="61"/>
        <v>204</v>
      </c>
      <c r="AS406" s="137">
        <f t="shared" si="62"/>
        <v>0.0441176470588235</v>
      </c>
    </row>
    <row r="407" ht="12.75" customHeight="1" spans="1:45">
      <c r="A407" s="150"/>
      <c r="B407" s="43"/>
      <c r="C407" s="40" t="s">
        <v>151</v>
      </c>
      <c r="D407" s="52"/>
      <c r="E407" s="53"/>
      <c r="F407" s="76" t="s">
        <v>94</v>
      </c>
      <c r="G407" s="53"/>
      <c r="H407" s="53"/>
      <c r="I407" s="53"/>
      <c r="J407" s="53"/>
      <c r="K407" s="76" t="s">
        <v>94</v>
      </c>
      <c r="L407" s="53"/>
      <c r="M407" s="53"/>
      <c r="N407" s="53"/>
      <c r="O407" s="76" t="s">
        <v>94</v>
      </c>
      <c r="P407" s="53"/>
      <c r="Q407" s="53"/>
      <c r="R407" s="76" t="s">
        <v>94</v>
      </c>
      <c r="S407" s="53"/>
      <c r="T407" s="76" t="s">
        <v>94</v>
      </c>
      <c r="U407" s="53"/>
      <c r="V407" s="53"/>
      <c r="W407" s="53"/>
      <c r="X407" s="76" t="s">
        <v>94</v>
      </c>
      <c r="Y407" s="53"/>
      <c r="Z407" s="53"/>
      <c r="AA407" s="76" t="s">
        <v>94</v>
      </c>
      <c r="AB407" s="53"/>
      <c r="AC407" s="50"/>
      <c r="AD407" s="53"/>
      <c r="AE407" s="53"/>
      <c r="AF407" s="53"/>
      <c r="AG407" s="53"/>
      <c r="AH407" s="138" t="s">
        <v>120</v>
      </c>
      <c r="AI407" s="53"/>
      <c r="AJ407" s="53"/>
      <c r="AK407" s="76" t="s">
        <v>94</v>
      </c>
      <c r="AL407" s="53"/>
      <c r="AM407" s="134"/>
      <c r="AN407" s="134"/>
      <c r="AO407" s="134"/>
      <c r="AP407" s="134"/>
      <c r="AQ407" s="106">
        <v>9</v>
      </c>
      <c r="AR407" s="50">
        <f t="shared" si="61"/>
        <v>204</v>
      </c>
      <c r="AS407" s="137">
        <f t="shared" si="62"/>
        <v>0.0441176470588235</v>
      </c>
    </row>
    <row r="408" ht="12.75" customHeight="1" spans="1:45">
      <c r="A408" s="150"/>
      <c r="B408" s="38" t="s">
        <v>140</v>
      </c>
      <c r="C408" s="40" t="s">
        <v>145</v>
      </c>
      <c r="D408" s="52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76" t="s">
        <v>94</v>
      </c>
      <c r="X408" s="53"/>
      <c r="Y408" s="53"/>
      <c r="Z408" s="53"/>
      <c r="AA408" s="53"/>
      <c r="AB408" s="53"/>
      <c r="AC408" s="50"/>
      <c r="AD408" s="53"/>
      <c r="AE408" s="50"/>
      <c r="AF408" s="53"/>
      <c r="AG408" s="53"/>
      <c r="AH408" s="53"/>
      <c r="AI408" s="53"/>
      <c r="AJ408" s="53"/>
      <c r="AK408" s="53"/>
      <c r="AL408" s="76" t="s">
        <v>94</v>
      </c>
      <c r="AM408" s="134"/>
      <c r="AN408" s="134"/>
      <c r="AO408" s="134"/>
      <c r="AP408" s="134"/>
      <c r="AQ408" s="106">
        <v>2</v>
      </c>
      <c r="AR408" s="50">
        <f t="shared" ref="AR408:AR421" si="63">34*3</f>
        <v>102</v>
      </c>
      <c r="AS408" s="137">
        <f t="shared" si="62"/>
        <v>0.0196078431372549</v>
      </c>
    </row>
    <row r="409" ht="12.75" customHeight="1" spans="1:45">
      <c r="A409" s="150"/>
      <c r="B409" s="49"/>
      <c r="C409" s="40" t="s">
        <v>146</v>
      </c>
      <c r="D409" s="52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76" t="s">
        <v>94</v>
      </c>
      <c r="X409" s="53"/>
      <c r="Y409" s="53"/>
      <c r="Z409" s="53"/>
      <c r="AA409" s="53"/>
      <c r="AB409" s="53"/>
      <c r="AC409" s="50"/>
      <c r="AD409" s="53"/>
      <c r="AE409" s="50"/>
      <c r="AF409" s="53"/>
      <c r="AG409" s="53"/>
      <c r="AH409" s="53"/>
      <c r="AI409" s="53"/>
      <c r="AJ409" s="53"/>
      <c r="AK409" s="53"/>
      <c r="AL409" s="76" t="s">
        <v>94</v>
      </c>
      <c r="AM409" s="134"/>
      <c r="AN409" s="134"/>
      <c r="AO409" s="134"/>
      <c r="AP409" s="134"/>
      <c r="AQ409" s="135">
        <v>2</v>
      </c>
      <c r="AR409" s="50">
        <f t="shared" si="63"/>
        <v>102</v>
      </c>
      <c r="AS409" s="137">
        <f t="shared" si="62"/>
        <v>0.0196078431372549</v>
      </c>
    </row>
    <row r="410" ht="12.75" customHeight="1" spans="1:45">
      <c r="A410" s="150"/>
      <c r="B410" s="49"/>
      <c r="C410" s="40" t="s">
        <v>147</v>
      </c>
      <c r="D410" s="52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76" t="s">
        <v>94</v>
      </c>
      <c r="X410" s="53"/>
      <c r="Y410" s="53"/>
      <c r="Z410" s="53"/>
      <c r="AA410" s="53"/>
      <c r="AB410" s="53"/>
      <c r="AC410" s="50"/>
      <c r="AD410" s="53"/>
      <c r="AE410" s="50"/>
      <c r="AF410" s="53"/>
      <c r="AG410" s="53"/>
      <c r="AH410" s="53"/>
      <c r="AI410" s="139" t="s">
        <v>120</v>
      </c>
      <c r="AJ410" s="53"/>
      <c r="AK410" s="53"/>
      <c r="AL410" s="76" t="s">
        <v>94</v>
      </c>
      <c r="AM410" s="134"/>
      <c r="AN410" s="134"/>
      <c r="AO410" s="134"/>
      <c r="AP410" s="134"/>
      <c r="AQ410" s="135">
        <v>3</v>
      </c>
      <c r="AR410" s="50">
        <f t="shared" si="63"/>
        <v>102</v>
      </c>
      <c r="AS410" s="137">
        <f t="shared" si="62"/>
        <v>0.0294117647058824</v>
      </c>
    </row>
    <row r="411" ht="12.75" customHeight="1" spans="1:45">
      <c r="A411" s="150"/>
      <c r="B411" s="49"/>
      <c r="C411" s="40" t="s">
        <v>148</v>
      </c>
      <c r="D411" s="52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76" t="s">
        <v>94</v>
      </c>
      <c r="X411" s="53"/>
      <c r="Y411" s="53"/>
      <c r="Z411" s="53"/>
      <c r="AA411" s="53"/>
      <c r="AB411" s="53"/>
      <c r="AC411" s="50"/>
      <c r="AD411" s="53"/>
      <c r="AE411" s="50"/>
      <c r="AF411" s="53"/>
      <c r="AG411" s="53"/>
      <c r="AH411" s="53"/>
      <c r="AI411" s="139" t="s">
        <v>120</v>
      </c>
      <c r="AJ411" s="53"/>
      <c r="AK411" s="53"/>
      <c r="AL411" s="76" t="s">
        <v>94</v>
      </c>
      <c r="AM411" s="134"/>
      <c r="AN411" s="134"/>
      <c r="AO411" s="134"/>
      <c r="AP411" s="134"/>
      <c r="AQ411" s="135">
        <v>3</v>
      </c>
      <c r="AR411" s="50">
        <f t="shared" si="63"/>
        <v>102</v>
      </c>
      <c r="AS411" s="137">
        <f t="shared" si="62"/>
        <v>0.0294117647058824</v>
      </c>
    </row>
    <row r="412" ht="12.75" customHeight="1" spans="1:45">
      <c r="A412" s="150"/>
      <c r="B412" s="49"/>
      <c r="C412" s="40" t="s">
        <v>149</v>
      </c>
      <c r="D412" s="52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76" t="s">
        <v>94</v>
      </c>
      <c r="X412" s="53"/>
      <c r="Y412" s="53"/>
      <c r="Z412" s="53"/>
      <c r="AA412" s="53"/>
      <c r="AB412" s="53"/>
      <c r="AC412" s="50"/>
      <c r="AD412" s="53"/>
      <c r="AE412" s="50"/>
      <c r="AF412" s="53"/>
      <c r="AG412" s="53"/>
      <c r="AH412" s="53"/>
      <c r="AI412" s="53"/>
      <c r="AJ412" s="53"/>
      <c r="AK412" s="53"/>
      <c r="AL412" s="76" t="s">
        <v>94</v>
      </c>
      <c r="AM412" s="134"/>
      <c r="AN412" s="134"/>
      <c r="AO412" s="134"/>
      <c r="AP412" s="134"/>
      <c r="AQ412" s="135">
        <v>2</v>
      </c>
      <c r="AR412" s="50">
        <f t="shared" si="63"/>
        <v>102</v>
      </c>
      <c r="AS412" s="137">
        <f t="shared" si="62"/>
        <v>0.0196078431372549</v>
      </c>
    </row>
    <row r="413" spans="1:45">
      <c r="A413" s="150"/>
      <c r="B413" s="49"/>
      <c r="C413" s="40" t="s">
        <v>150</v>
      </c>
      <c r="D413" s="52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76" t="s">
        <v>94</v>
      </c>
      <c r="X413" s="53"/>
      <c r="Y413" s="53"/>
      <c r="Z413" s="53"/>
      <c r="AA413" s="53"/>
      <c r="AB413" s="53"/>
      <c r="AC413" s="50"/>
      <c r="AD413" s="53"/>
      <c r="AE413" s="50"/>
      <c r="AF413" s="53"/>
      <c r="AG413" s="53"/>
      <c r="AH413" s="53"/>
      <c r="AI413" s="53"/>
      <c r="AJ413" s="53"/>
      <c r="AK413" s="53"/>
      <c r="AL413" s="76" t="s">
        <v>94</v>
      </c>
      <c r="AM413" s="134"/>
      <c r="AN413" s="134"/>
      <c r="AO413" s="134"/>
      <c r="AP413" s="134"/>
      <c r="AQ413" s="106">
        <v>2</v>
      </c>
      <c r="AR413" s="50">
        <f t="shared" si="63"/>
        <v>102</v>
      </c>
      <c r="AS413" s="137">
        <f t="shared" si="62"/>
        <v>0.0196078431372549</v>
      </c>
    </row>
    <row r="414" spans="1:45">
      <c r="A414" s="150"/>
      <c r="B414" s="43"/>
      <c r="C414" s="40" t="s">
        <v>151</v>
      </c>
      <c r="D414" s="52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76" t="s">
        <v>94</v>
      </c>
      <c r="X414" s="53"/>
      <c r="Y414" s="53"/>
      <c r="Z414" s="53"/>
      <c r="AA414" s="53"/>
      <c r="AB414" s="53"/>
      <c r="AC414" s="50"/>
      <c r="AD414" s="53"/>
      <c r="AE414" s="50"/>
      <c r="AF414" s="53"/>
      <c r="AG414" s="53"/>
      <c r="AH414" s="53"/>
      <c r="AI414" s="53"/>
      <c r="AJ414" s="53"/>
      <c r="AK414" s="53"/>
      <c r="AL414" s="76" t="s">
        <v>94</v>
      </c>
      <c r="AM414" s="134"/>
      <c r="AN414" s="134"/>
      <c r="AO414" s="134"/>
      <c r="AP414" s="134"/>
      <c r="AQ414" s="106">
        <v>2</v>
      </c>
      <c r="AR414" s="50">
        <f t="shared" si="63"/>
        <v>102</v>
      </c>
      <c r="AS414" s="137">
        <f t="shared" si="62"/>
        <v>0.0196078431372549</v>
      </c>
    </row>
    <row r="415" ht="12.75" customHeight="1" spans="1:45">
      <c r="A415" s="150"/>
      <c r="B415" s="38" t="s">
        <v>152</v>
      </c>
      <c r="C415" s="40" t="s">
        <v>145</v>
      </c>
      <c r="D415" s="52"/>
      <c r="E415" s="53"/>
      <c r="F415" s="53"/>
      <c r="G415" s="53"/>
      <c r="H415" s="53"/>
      <c r="I415" s="53"/>
      <c r="J415" s="53"/>
      <c r="K415" s="76" t="s">
        <v>94</v>
      </c>
      <c r="L415" s="53"/>
      <c r="M415" s="53"/>
      <c r="N415" s="53"/>
      <c r="O415" s="53"/>
      <c r="P415" s="53"/>
      <c r="Q415" s="53"/>
      <c r="R415" s="76" t="s">
        <v>94</v>
      </c>
      <c r="S415" s="53"/>
      <c r="T415" s="53"/>
      <c r="U415" s="53"/>
      <c r="V415" s="53"/>
      <c r="W415" s="76" t="s">
        <v>94</v>
      </c>
      <c r="X415" s="53"/>
      <c r="Y415" s="53"/>
      <c r="Z415" s="53"/>
      <c r="AA415" s="53"/>
      <c r="AB415" s="53"/>
      <c r="AC415" s="76" t="s">
        <v>94</v>
      </c>
      <c r="AD415" s="53"/>
      <c r="AE415" s="76" t="s">
        <v>94</v>
      </c>
      <c r="AF415" s="53"/>
      <c r="AG415" s="53"/>
      <c r="AH415" s="53"/>
      <c r="AI415" s="139" t="s">
        <v>120</v>
      </c>
      <c r="AJ415" s="53"/>
      <c r="AK415" s="53"/>
      <c r="AL415" s="53"/>
      <c r="AM415" s="134"/>
      <c r="AN415" s="134"/>
      <c r="AO415" s="134"/>
      <c r="AP415" s="134"/>
      <c r="AQ415" s="106">
        <v>5</v>
      </c>
      <c r="AR415" s="50">
        <f t="shared" si="63"/>
        <v>102</v>
      </c>
      <c r="AS415" s="137">
        <f t="shared" si="62"/>
        <v>0.0490196078431373</v>
      </c>
    </row>
    <row r="416" ht="12.75" customHeight="1" spans="1:45">
      <c r="A416" s="150"/>
      <c r="B416" s="49"/>
      <c r="C416" s="40" t="s">
        <v>146</v>
      </c>
      <c r="D416" s="52"/>
      <c r="E416" s="53"/>
      <c r="F416" s="53"/>
      <c r="G416" s="53"/>
      <c r="H416" s="53"/>
      <c r="I416" s="53"/>
      <c r="J416" s="53"/>
      <c r="K416" s="76" t="s">
        <v>94</v>
      </c>
      <c r="L416" s="53"/>
      <c r="M416" s="53"/>
      <c r="N416" s="53"/>
      <c r="O416" s="53"/>
      <c r="P416" s="53"/>
      <c r="Q416" s="53"/>
      <c r="R416" s="76" t="s">
        <v>94</v>
      </c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76" t="s">
        <v>94</v>
      </c>
      <c r="AD416" s="53"/>
      <c r="AE416" s="76" t="s">
        <v>94</v>
      </c>
      <c r="AF416" s="53"/>
      <c r="AG416" s="53"/>
      <c r="AH416" s="53"/>
      <c r="AI416" s="139" t="s">
        <v>120</v>
      </c>
      <c r="AJ416" s="53"/>
      <c r="AK416" s="53"/>
      <c r="AL416" s="53"/>
      <c r="AM416" s="134"/>
      <c r="AN416" s="134"/>
      <c r="AO416" s="134"/>
      <c r="AP416" s="134"/>
      <c r="AQ416" s="135">
        <v>5</v>
      </c>
      <c r="AR416" s="50">
        <f t="shared" si="63"/>
        <v>102</v>
      </c>
      <c r="AS416" s="137">
        <f t="shared" si="62"/>
        <v>0.0490196078431373</v>
      </c>
    </row>
    <row r="417" ht="12.75" customHeight="1" spans="1:45">
      <c r="A417" s="150"/>
      <c r="B417" s="49"/>
      <c r="C417" s="40" t="s">
        <v>147</v>
      </c>
      <c r="D417" s="52"/>
      <c r="E417" s="53"/>
      <c r="F417" s="53"/>
      <c r="G417" s="53"/>
      <c r="H417" s="53"/>
      <c r="I417" s="53"/>
      <c r="J417" s="53"/>
      <c r="K417" s="76" t="s">
        <v>94</v>
      </c>
      <c r="L417" s="53"/>
      <c r="M417" s="53"/>
      <c r="N417" s="53"/>
      <c r="O417" s="53"/>
      <c r="P417" s="53"/>
      <c r="Q417" s="53"/>
      <c r="R417" s="76" t="s">
        <v>94</v>
      </c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76" t="s">
        <v>94</v>
      </c>
      <c r="AD417" s="53"/>
      <c r="AE417" s="76" t="s">
        <v>94</v>
      </c>
      <c r="AF417" s="53"/>
      <c r="AG417" s="53"/>
      <c r="AH417" s="53"/>
      <c r="AI417" s="53"/>
      <c r="AJ417" s="53"/>
      <c r="AK417" s="53"/>
      <c r="AL417" s="53"/>
      <c r="AM417" s="134"/>
      <c r="AN417" s="134"/>
      <c r="AO417" s="134"/>
      <c r="AP417" s="134"/>
      <c r="AQ417" s="135">
        <v>4</v>
      </c>
      <c r="AR417" s="50">
        <f t="shared" si="63"/>
        <v>102</v>
      </c>
      <c r="AS417" s="137">
        <f t="shared" si="62"/>
        <v>0.0392156862745098</v>
      </c>
    </row>
    <row r="418" ht="12.75" customHeight="1" spans="1:45">
      <c r="A418" s="150"/>
      <c r="B418" s="49"/>
      <c r="C418" s="40" t="s">
        <v>148</v>
      </c>
      <c r="D418" s="52"/>
      <c r="E418" s="53"/>
      <c r="F418" s="53"/>
      <c r="G418" s="53"/>
      <c r="H418" s="53"/>
      <c r="I418" s="53"/>
      <c r="J418" s="53"/>
      <c r="K418" s="76" t="s">
        <v>94</v>
      </c>
      <c r="L418" s="53"/>
      <c r="M418" s="53"/>
      <c r="N418" s="53"/>
      <c r="O418" s="53"/>
      <c r="P418" s="53"/>
      <c r="Q418" s="53"/>
      <c r="R418" s="76" t="s">
        <v>94</v>
      </c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76" t="s">
        <v>94</v>
      </c>
      <c r="AD418" s="53"/>
      <c r="AE418" s="76" t="s">
        <v>94</v>
      </c>
      <c r="AF418" s="53"/>
      <c r="AG418" s="53"/>
      <c r="AH418" s="53"/>
      <c r="AI418" s="53"/>
      <c r="AJ418" s="53"/>
      <c r="AK418" s="53"/>
      <c r="AL418" s="53"/>
      <c r="AM418" s="134"/>
      <c r="AN418" s="134"/>
      <c r="AO418" s="134"/>
      <c r="AP418" s="134"/>
      <c r="AQ418" s="135">
        <v>4</v>
      </c>
      <c r="AR418" s="50">
        <f t="shared" si="63"/>
        <v>102</v>
      </c>
      <c r="AS418" s="137">
        <f t="shared" si="62"/>
        <v>0.0392156862745098</v>
      </c>
    </row>
    <row r="419" ht="12.75" customHeight="1" spans="1:45">
      <c r="A419" s="150"/>
      <c r="B419" s="49"/>
      <c r="C419" s="40" t="s">
        <v>149</v>
      </c>
      <c r="D419" s="52"/>
      <c r="E419" s="53"/>
      <c r="F419" s="53"/>
      <c r="G419" s="53"/>
      <c r="H419" s="53"/>
      <c r="I419" s="53"/>
      <c r="J419" s="53"/>
      <c r="K419" s="76" t="s">
        <v>94</v>
      </c>
      <c r="L419" s="53"/>
      <c r="M419" s="53"/>
      <c r="N419" s="53"/>
      <c r="O419" s="53"/>
      <c r="P419" s="53"/>
      <c r="Q419" s="53"/>
      <c r="R419" s="76" t="s">
        <v>94</v>
      </c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76" t="s">
        <v>94</v>
      </c>
      <c r="AD419" s="53"/>
      <c r="AE419" s="76" t="s">
        <v>94</v>
      </c>
      <c r="AF419" s="53"/>
      <c r="AG419" s="53"/>
      <c r="AH419" s="53"/>
      <c r="AI419" s="53"/>
      <c r="AJ419" s="53"/>
      <c r="AK419" s="53"/>
      <c r="AL419" s="53"/>
      <c r="AM419" s="134"/>
      <c r="AN419" s="134"/>
      <c r="AO419" s="134"/>
      <c r="AP419" s="134"/>
      <c r="AQ419" s="135">
        <v>4</v>
      </c>
      <c r="AR419" s="50">
        <f t="shared" si="63"/>
        <v>102</v>
      </c>
      <c r="AS419" s="137">
        <f t="shared" si="62"/>
        <v>0.0392156862745098</v>
      </c>
    </row>
    <row r="420" ht="12.75" customHeight="1" spans="1:45">
      <c r="A420" s="150"/>
      <c r="B420" s="49"/>
      <c r="C420" s="40" t="s">
        <v>150</v>
      </c>
      <c r="D420" s="52"/>
      <c r="E420" s="53"/>
      <c r="F420" s="53"/>
      <c r="G420" s="53"/>
      <c r="H420" s="53"/>
      <c r="I420" s="53"/>
      <c r="J420" s="53"/>
      <c r="K420" s="76" t="s">
        <v>94</v>
      </c>
      <c r="L420" s="53"/>
      <c r="M420" s="53"/>
      <c r="N420" s="53"/>
      <c r="O420" s="53"/>
      <c r="P420" s="53"/>
      <c r="Q420" s="53"/>
      <c r="R420" s="76" t="s">
        <v>94</v>
      </c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76" t="s">
        <v>94</v>
      </c>
      <c r="AD420" s="53"/>
      <c r="AE420" s="76" t="s">
        <v>94</v>
      </c>
      <c r="AF420" s="53"/>
      <c r="AG420" s="53"/>
      <c r="AH420" s="53"/>
      <c r="AI420" s="134"/>
      <c r="AJ420" s="134"/>
      <c r="AK420" s="53"/>
      <c r="AL420" s="53"/>
      <c r="AM420" s="134"/>
      <c r="AN420" s="134"/>
      <c r="AO420" s="134"/>
      <c r="AP420" s="134"/>
      <c r="AQ420" s="106">
        <v>4</v>
      </c>
      <c r="AR420" s="50">
        <f t="shared" si="63"/>
        <v>102</v>
      </c>
      <c r="AS420" s="137">
        <f t="shared" si="62"/>
        <v>0.0392156862745098</v>
      </c>
    </row>
    <row r="421" spans="1:45">
      <c r="A421" s="150"/>
      <c r="B421" s="43"/>
      <c r="C421" s="40" t="s">
        <v>151</v>
      </c>
      <c r="D421" s="52"/>
      <c r="E421" s="53"/>
      <c r="F421" s="53"/>
      <c r="G421" s="53"/>
      <c r="H421" s="53"/>
      <c r="I421" s="53"/>
      <c r="J421" s="53"/>
      <c r="K421" s="76" t="s">
        <v>94</v>
      </c>
      <c r="L421" s="53"/>
      <c r="M421" s="53"/>
      <c r="N421" s="53"/>
      <c r="O421" s="53"/>
      <c r="P421" s="53"/>
      <c r="Q421" s="53"/>
      <c r="R421" s="76" t="s">
        <v>94</v>
      </c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76" t="s">
        <v>94</v>
      </c>
      <c r="AD421" s="53"/>
      <c r="AE421" s="76" t="s">
        <v>94</v>
      </c>
      <c r="AF421" s="53"/>
      <c r="AG421" s="53"/>
      <c r="AH421" s="53"/>
      <c r="AI421" s="134"/>
      <c r="AJ421" s="134"/>
      <c r="AK421" s="53"/>
      <c r="AL421" s="53"/>
      <c r="AM421" s="134"/>
      <c r="AN421" s="134"/>
      <c r="AO421" s="134"/>
      <c r="AP421" s="134"/>
      <c r="AQ421" s="106">
        <v>4</v>
      </c>
      <c r="AR421" s="50">
        <f t="shared" si="63"/>
        <v>102</v>
      </c>
      <c r="AS421" s="137">
        <f t="shared" si="62"/>
        <v>0.0392156862745098</v>
      </c>
    </row>
    <row r="422" ht="12.75" customHeight="1" spans="1:45">
      <c r="A422" s="150"/>
      <c r="B422" s="38" t="s">
        <v>82</v>
      </c>
      <c r="C422" s="40" t="s">
        <v>145</v>
      </c>
      <c r="D422" s="52"/>
      <c r="E422" s="53"/>
      <c r="F422" s="53"/>
      <c r="G422" s="53"/>
      <c r="H422" s="53"/>
      <c r="I422" s="53"/>
      <c r="J422" s="76" t="s">
        <v>94</v>
      </c>
      <c r="K422" s="53"/>
      <c r="L422" s="53"/>
      <c r="M422" s="53"/>
      <c r="N422" s="53"/>
      <c r="O422" s="53"/>
      <c r="P422" s="53"/>
      <c r="Q422" s="53"/>
      <c r="R422" s="76" t="s">
        <v>94</v>
      </c>
      <c r="S422" s="53"/>
      <c r="T422" s="53"/>
      <c r="U422" s="53"/>
      <c r="V422" s="53"/>
      <c r="W422" s="76" t="s">
        <v>94</v>
      </c>
      <c r="X422" s="53"/>
      <c r="Y422" s="53"/>
      <c r="Z422" s="53"/>
      <c r="AA422" s="53"/>
      <c r="AB422" s="53"/>
      <c r="AC422" s="53"/>
      <c r="AD422" s="53"/>
      <c r="AE422" s="76" t="s">
        <v>94</v>
      </c>
      <c r="AF422" s="53"/>
      <c r="AG422" s="53"/>
      <c r="AH422" s="139" t="s">
        <v>120</v>
      </c>
      <c r="AI422" s="134"/>
      <c r="AJ422" s="134"/>
      <c r="AK422" s="76" t="s">
        <v>94</v>
      </c>
      <c r="AL422" s="53"/>
      <c r="AM422" s="134"/>
      <c r="AN422" s="134"/>
      <c r="AO422" s="134"/>
      <c r="AP422" s="134"/>
      <c r="AQ422" s="135">
        <v>6</v>
      </c>
      <c r="AR422" s="50">
        <f>34*5</f>
        <v>170</v>
      </c>
      <c r="AS422" s="137">
        <f t="shared" si="62"/>
        <v>0.0352941176470588</v>
      </c>
    </row>
    <row r="423" ht="12.75" customHeight="1" spans="1:45">
      <c r="A423" s="150"/>
      <c r="B423" s="49"/>
      <c r="C423" s="40" t="s">
        <v>146</v>
      </c>
      <c r="D423" s="52"/>
      <c r="E423" s="53"/>
      <c r="F423" s="53"/>
      <c r="G423" s="53"/>
      <c r="H423" s="53"/>
      <c r="I423" s="53"/>
      <c r="J423" s="76" t="s">
        <v>94</v>
      </c>
      <c r="K423" s="53"/>
      <c r="L423" s="53"/>
      <c r="M423" s="53"/>
      <c r="N423" s="53"/>
      <c r="O423" s="53"/>
      <c r="P423" s="53"/>
      <c r="Q423" s="53"/>
      <c r="R423" s="76" t="s">
        <v>94</v>
      </c>
      <c r="S423" s="53"/>
      <c r="T423" s="53"/>
      <c r="U423" s="53"/>
      <c r="V423" s="53"/>
      <c r="W423" s="76" t="s">
        <v>94</v>
      </c>
      <c r="X423" s="53"/>
      <c r="Y423" s="53"/>
      <c r="Z423" s="53"/>
      <c r="AA423" s="53"/>
      <c r="AB423" s="53"/>
      <c r="AC423" s="53"/>
      <c r="AD423" s="53"/>
      <c r="AE423" s="76" t="s">
        <v>94</v>
      </c>
      <c r="AF423" s="53"/>
      <c r="AG423" s="53"/>
      <c r="AH423" s="139" t="s">
        <v>120</v>
      </c>
      <c r="AI423" s="134"/>
      <c r="AJ423" s="134"/>
      <c r="AK423" s="76" t="s">
        <v>94</v>
      </c>
      <c r="AL423" s="53"/>
      <c r="AM423" s="134"/>
      <c r="AN423" s="134"/>
      <c r="AO423" s="134"/>
      <c r="AP423" s="134"/>
      <c r="AQ423" s="135">
        <v>6</v>
      </c>
      <c r="AR423" s="50">
        <f>34*5</f>
        <v>170</v>
      </c>
      <c r="AS423" s="137">
        <f t="shared" si="62"/>
        <v>0.0352941176470588</v>
      </c>
    </row>
    <row r="424" ht="12.75" customHeight="1" spans="1:45">
      <c r="A424" s="150"/>
      <c r="B424" s="49"/>
      <c r="C424" s="40" t="s">
        <v>147</v>
      </c>
      <c r="D424" s="52"/>
      <c r="E424" s="53"/>
      <c r="F424" s="53"/>
      <c r="G424" s="53"/>
      <c r="H424" s="53"/>
      <c r="I424" s="53"/>
      <c r="J424" s="76" t="s">
        <v>94</v>
      </c>
      <c r="K424" s="53"/>
      <c r="L424" s="53"/>
      <c r="M424" s="53"/>
      <c r="N424" s="53"/>
      <c r="O424" s="53"/>
      <c r="P424" s="53"/>
      <c r="Q424" s="53"/>
      <c r="R424" s="76" t="s">
        <v>94</v>
      </c>
      <c r="S424" s="53"/>
      <c r="T424" s="53"/>
      <c r="U424" s="53"/>
      <c r="V424" s="53"/>
      <c r="W424" s="76" t="s">
        <v>94</v>
      </c>
      <c r="X424" s="53"/>
      <c r="Y424" s="53"/>
      <c r="Z424" s="53"/>
      <c r="AA424" s="53"/>
      <c r="AB424" s="53"/>
      <c r="AC424" s="53"/>
      <c r="AD424" s="53"/>
      <c r="AE424" s="76" t="s">
        <v>94</v>
      </c>
      <c r="AF424" s="53"/>
      <c r="AG424" s="53"/>
      <c r="AH424" s="139" t="s">
        <v>120</v>
      </c>
      <c r="AI424" s="134"/>
      <c r="AJ424" s="134"/>
      <c r="AK424" s="76" t="s">
        <v>94</v>
      </c>
      <c r="AL424" s="53"/>
      <c r="AM424" s="134"/>
      <c r="AN424" s="134"/>
      <c r="AO424" s="134"/>
      <c r="AP424" s="134"/>
      <c r="AQ424" s="135">
        <v>6</v>
      </c>
      <c r="AR424" s="50">
        <f>34*5</f>
        <v>170</v>
      </c>
      <c r="AS424" s="137">
        <f t="shared" si="62"/>
        <v>0.0352941176470588</v>
      </c>
    </row>
    <row r="425" ht="12.75" customHeight="1" spans="1:45">
      <c r="A425" s="150"/>
      <c r="B425" s="49"/>
      <c r="C425" s="40" t="s">
        <v>148</v>
      </c>
      <c r="D425" s="52"/>
      <c r="E425" s="53"/>
      <c r="F425" s="53"/>
      <c r="G425" s="53"/>
      <c r="H425" s="53"/>
      <c r="I425" s="53"/>
      <c r="J425" s="76" t="s">
        <v>94</v>
      </c>
      <c r="K425" s="53"/>
      <c r="L425" s="53"/>
      <c r="M425" s="53"/>
      <c r="N425" s="53"/>
      <c r="O425" s="53"/>
      <c r="P425" s="53"/>
      <c r="Q425" s="53"/>
      <c r="R425" s="76" t="s">
        <v>94</v>
      </c>
      <c r="S425" s="53"/>
      <c r="T425" s="53"/>
      <c r="U425" s="53"/>
      <c r="V425" s="53"/>
      <c r="W425" s="76" t="s">
        <v>94</v>
      </c>
      <c r="X425" s="53"/>
      <c r="Y425" s="53"/>
      <c r="Z425" s="53"/>
      <c r="AA425" s="53"/>
      <c r="AB425" s="53"/>
      <c r="AC425" s="53"/>
      <c r="AD425" s="53"/>
      <c r="AE425" s="76" t="s">
        <v>94</v>
      </c>
      <c r="AF425" s="53"/>
      <c r="AG425" s="53"/>
      <c r="AH425" s="139" t="s">
        <v>120</v>
      </c>
      <c r="AI425" s="134"/>
      <c r="AJ425" s="134"/>
      <c r="AK425" s="76" t="s">
        <v>94</v>
      </c>
      <c r="AL425" s="53"/>
      <c r="AM425" s="134"/>
      <c r="AN425" s="134"/>
      <c r="AO425" s="134"/>
      <c r="AP425" s="134"/>
      <c r="AQ425" s="135">
        <v>6</v>
      </c>
      <c r="AR425" s="50">
        <f>34*5</f>
        <v>170</v>
      </c>
      <c r="AS425" s="137">
        <f t="shared" si="62"/>
        <v>0.0352941176470588</v>
      </c>
    </row>
    <row r="426" ht="12.75" customHeight="1" spans="1:45">
      <c r="A426" s="150"/>
      <c r="B426" s="49"/>
      <c r="C426" s="40" t="s">
        <v>149</v>
      </c>
      <c r="D426" s="52"/>
      <c r="E426" s="53"/>
      <c r="F426" s="53"/>
      <c r="G426" s="53"/>
      <c r="H426" s="53"/>
      <c r="I426" s="53"/>
      <c r="J426" s="76" t="s">
        <v>94</v>
      </c>
      <c r="K426" s="53"/>
      <c r="L426" s="53"/>
      <c r="M426" s="53"/>
      <c r="N426" s="53"/>
      <c r="O426" s="53"/>
      <c r="P426" s="53"/>
      <c r="Q426" s="53"/>
      <c r="R426" s="76" t="s">
        <v>94</v>
      </c>
      <c r="S426" s="53"/>
      <c r="T426" s="53"/>
      <c r="U426" s="53"/>
      <c r="V426" s="53"/>
      <c r="W426" s="76" t="s">
        <v>94</v>
      </c>
      <c r="X426" s="53"/>
      <c r="Y426" s="53"/>
      <c r="Z426" s="53"/>
      <c r="AA426" s="53"/>
      <c r="AB426" s="53"/>
      <c r="AC426" s="53"/>
      <c r="AD426" s="53"/>
      <c r="AE426" s="76" t="s">
        <v>94</v>
      </c>
      <c r="AF426" s="53"/>
      <c r="AG426" s="53"/>
      <c r="AH426" s="139" t="s">
        <v>120</v>
      </c>
      <c r="AI426" s="134"/>
      <c r="AJ426" s="134"/>
      <c r="AK426" s="76" t="s">
        <v>94</v>
      </c>
      <c r="AL426" s="53"/>
      <c r="AM426" s="134"/>
      <c r="AN426" s="134"/>
      <c r="AO426" s="134"/>
      <c r="AP426" s="134"/>
      <c r="AQ426" s="135">
        <v>6</v>
      </c>
      <c r="AR426" s="50">
        <f>34*5</f>
        <v>170</v>
      </c>
      <c r="AS426" s="137">
        <f t="shared" si="62"/>
        <v>0.0352941176470588</v>
      </c>
    </row>
    <row r="427" ht="12.75" customHeight="1" spans="1:45">
      <c r="A427" s="150"/>
      <c r="B427" s="49"/>
      <c r="C427" s="40" t="s">
        <v>150</v>
      </c>
      <c r="D427" s="52"/>
      <c r="E427" s="53"/>
      <c r="F427" s="53"/>
      <c r="G427" s="53"/>
      <c r="H427" s="53"/>
      <c r="I427" s="53"/>
      <c r="J427" s="76" t="s">
        <v>94</v>
      </c>
      <c r="K427" s="53"/>
      <c r="L427" s="53"/>
      <c r="M427" s="53"/>
      <c r="N427" s="53"/>
      <c r="O427" s="53"/>
      <c r="P427" s="53"/>
      <c r="Q427" s="53"/>
      <c r="R427" s="76" t="s">
        <v>94</v>
      </c>
      <c r="S427" s="53"/>
      <c r="T427" s="53"/>
      <c r="U427" s="53"/>
      <c r="V427" s="53"/>
      <c r="W427" s="76" t="s">
        <v>94</v>
      </c>
      <c r="X427" s="53"/>
      <c r="Y427" s="53"/>
      <c r="Z427" s="53"/>
      <c r="AA427" s="53"/>
      <c r="AB427" s="53"/>
      <c r="AC427" s="53"/>
      <c r="AD427" s="53"/>
      <c r="AE427" s="76" t="s">
        <v>94</v>
      </c>
      <c r="AF427" s="53"/>
      <c r="AG427" s="53"/>
      <c r="AH427" s="139" t="s">
        <v>120</v>
      </c>
      <c r="AI427" s="134"/>
      <c r="AJ427" s="134"/>
      <c r="AK427" s="76" t="s">
        <v>94</v>
      </c>
      <c r="AL427" s="53"/>
      <c r="AM427" s="134"/>
      <c r="AN427" s="134"/>
      <c r="AO427" s="134"/>
      <c r="AP427" s="134"/>
      <c r="AQ427" s="106">
        <v>6</v>
      </c>
      <c r="AR427" s="50">
        <f t="shared" ref="AR427:AR428" si="64">34*5</f>
        <v>170</v>
      </c>
      <c r="AS427" s="137">
        <f t="shared" si="62"/>
        <v>0.0352941176470588</v>
      </c>
    </row>
    <row r="428" ht="12.75" customHeight="1" spans="1:45">
      <c r="A428" s="150"/>
      <c r="B428" s="43"/>
      <c r="C428" s="40" t="s">
        <v>151</v>
      </c>
      <c r="D428" s="52"/>
      <c r="E428" s="53"/>
      <c r="F428" s="53"/>
      <c r="G428" s="53"/>
      <c r="H428" s="53"/>
      <c r="I428" s="53"/>
      <c r="J428" s="76" t="s">
        <v>94</v>
      </c>
      <c r="K428" s="53"/>
      <c r="L428" s="53"/>
      <c r="M428" s="53"/>
      <c r="N428" s="53"/>
      <c r="O428" s="53"/>
      <c r="P428" s="53"/>
      <c r="Q428" s="53"/>
      <c r="R428" s="76" t="s">
        <v>94</v>
      </c>
      <c r="S428" s="53"/>
      <c r="T428" s="53"/>
      <c r="U428" s="53"/>
      <c r="V428" s="53"/>
      <c r="W428" s="76" t="s">
        <v>94</v>
      </c>
      <c r="X428" s="53"/>
      <c r="Y428" s="53"/>
      <c r="Z428" s="53"/>
      <c r="AA428" s="53"/>
      <c r="AB428" s="53"/>
      <c r="AC428" s="53"/>
      <c r="AD428" s="53"/>
      <c r="AE428" s="76" t="s">
        <v>94</v>
      </c>
      <c r="AF428" s="53"/>
      <c r="AG428" s="53"/>
      <c r="AH428" s="139" t="s">
        <v>120</v>
      </c>
      <c r="AI428" s="134"/>
      <c r="AJ428" s="134"/>
      <c r="AK428" s="76" t="s">
        <v>94</v>
      </c>
      <c r="AL428" s="53"/>
      <c r="AM428" s="134"/>
      <c r="AN428" s="134"/>
      <c r="AO428" s="134"/>
      <c r="AP428" s="134"/>
      <c r="AQ428" s="106">
        <v>6</v>
      </c>
      <c r="AR428" s="50">
        <f t="shared" si="64"/>
        <v>170</v>
      </c>
      <c r="AS428" s="137">
        <f t="shared" si="62"/>
        <v>0.0352941176470588</v>
      </c>
    </row>
    <row r="429" ht="12.75" customHeight="1" spans="1:45">
      <c r="A429" s="150"/>
      <c r="B429" s="61" t="s">
        <v>141</v>
      </c>
      <c r="C429" s="40" t="s">
        <v>145</v>
      </c>
      <c r="D429" s="52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134"/>
      <c r="AJ429" s="134"/>
      <c r="AK429" s="53"/>
      <c r="AL429" s="53"/>
      <c r="AM429" s="134"/>
      <c r="AN429" s="134"/>
      <c r="AO429" s="134"/>
      <c r="AP429" s="134"/>
      <c r="AQ429" s="135">
        <f>SUM(E429:AP429)</f>
        <v>0</v>
      </c>
      <c r="AR429" s="50">
        <v>102</v>
      </c>
      <c r="AS429" s="137">
        <f t="shared" si="62"/>
        <v>0</v>
      </c>
    </row>
    <row r="430" ht="12.75" customHeight="1" spans="1:45">
      <c r="A430" s="150"/>
      <c r="B430" s="61"/>
      <c r="C430" s="40" t="s">
        <v>146</v>
      </c>
      <c r="D430" s="52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134"/>
      <c r="AJ430" s="134"/>
      <c r="AK430" s="53"/>
      <c r="AL430" s="53"/>
      <c r="AM430" s="134"/>
      <c r="AN430" s="134"/>
      <c r="AO430" s="134"/>
      <c r="AP430" s="134"/>
      <c r="AQ430" s="135">
        <f>SUM(E430:AP430)</f>
        <v>0</v>
      </c>
      <c r="AR430" s="50">
        <v>102</v>
      </c>
      <c r="AS430" s="137">
        <f t="shared" si="62"/>
        <v>0</v>
      </c>
    </row>
    <row r="431" ht="12.75" customHeight="1" spans="1:45">
      <c r="A431" s="150"/>
      <c r="B431" s="61"/>
      <c r="C431" s="40" t="s">
        <v>147</v>
      </c>
      <c r="D431" s="52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134"/>
      <c r="AJ431" s="134"/>
      <c r="AK431" s="53"/>
      <c r="AL431" s="53"/>
      <c r="AM431" s="134"/>
      <c r="AN431" s="134"/>
      <c r="AO431" s="134"/>
      <c r="AP431" s="134"/>
      <c r="AQ431" s="135">
        <f>SUM(E431:AP431)</f>
        <v>0</v>
      </c>
      <c r="AR431" s="50">
        <v>102</v>
      </c>
      <c r="AS431" s="137">
        <f t="shared" si="62"/>
        <v>0</v>
      </c>
    </row>
    <row r="432" ht="12.75" customHeight="1" spans="1:45">
      <c r="A432" s="150"/>
      <c r="B432" s="61"/>
      <c r="C432" s="40" t="s">
        <v>148</v>
      </c>
      <c r="D432" s="52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134"/>
      <c r="AJ432" s="134"/>
      <c r="AK432" s="53"/>
      <c r="AL432" s="53"/>
      <c r="AM432" s="134"/>
      <c r="AN432" s="134"/>
      <c r="AO432" s="134"/>
      <c r="AP432" s="134"/>
      <c r="AQ432" s="135">
        <f>SUM(E432:AP432)</f>
        <v>0</v>
      </c>
      <c r="AR432" s="50">
        <v>102</v>
      </c>
      <c r="AS432" s="137">
        <f t="shared" si="62"/>
        <v>0</v>
      </c>
    </row>
    <row r="433" spans="1:45">
      <c r="A433" s="150"/>
      <c r="B433" s="61"/>
      <c r="C433" s="40" t="s">
        <v>149</v>
      </c>
      <c r="D433" s="52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139" t="s">
        <v>120</v>
      </c>
      <c r="AJ433" s="134"/>
      <c r="AK433" s="53"/>
      <c r="AL433" s="53"/>
      <c r="AM433" s="134"/>
      <c r="AN433" s="134"/>
      <c r="AO433" s="134"/>
      <c r="AP433" s="134"/>
      <c r="AQ433" s="106">
        <v>1</v>
      </c>
      <c r="AR433" s="50">
        <f>34*3</f>
        <v>102</v>
      </c>
      <c r="AS433" s="137">
        <f t="shared" si="62"/>
        <v>0.00980392156862745</v>
      </c>
    </row>
    <row r="434" spans="1:45">
      <c r="A434" s="150"/>
      <c r="B434" s="61"/>
      <c r="C434" s="40" t="s">
        <v>150</v>
      </c>
      <c r="D434" s="52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139" t="s">
        <v>120</v>
      </c>
      <c r="AJ434" s="134"/>
      <c r="AK434" s="53"/>
      <c r="AL434" s="53"/>
      <c r="AM434" s="134"/>
      <c r="AN434" s="134"/>
      <c r="AO434" s="134"/>
      <c r="AP434" s="134"/>
      <c r="AQ434" s="106">
        <v>1</v>
      </c>
      <c r="AR434" s="50">
        <f t="shared" ref="AR434:AR435" si="65">34*3</f>
        <v>102</v>
      </c>
      <c r="AS434" s="137">
        <f t="shared" si="62"/>
        <v>0.00980392156862745</v>
      </c>
    </row>
    <row r="435" ht="12.75" customHeight="1" spans="1:45">
      <c r="A435" s="150"/>
      <c r="B435" s="151"/>
      <c r="C435" s="40" t="s">
        <v>151</v>
      </c>
      <c r="D435" s="52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98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139" t="s">
        <v>120</v>
      </c>
      <c r="AJ435" s="134"/>
      <c r="AK435" s="53"/>
      <c r="AL435" s="53"/>
      <c r="AM435" s="134"/>
      <c r="AN435" s="134"/>
      <c r="AO435" s="134"/>
      <c r="AP435" s="134"/>
      <c r="AQ435" s="106">
        <v>1</v>
      </c>
      <c r="AR435" s="50">
        <f t="shared" si="65"/>
        <v>102</v>
      </c>
      <c r="AS435" s="137">
        <f t="shared" si="62"/>
        <v>0.00980392156862745</v>
      </c>
    </row>
    <row r="436" ht="12.75" customHeight="1" spans="1:45">
      <c r="A436" s="150"/>
      <c r="B436" s="38" t="s">
        <v>142</v>
      </c>
      <c r="C436" s="40" t="s">
        <v>145</v>
      </c>
      <c r="D436" s="52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98"/>
      <c r="AH436" s="53"/>
      <c r="AI436" s="152"/>
      <c r="AJ436" s="134"/>
      <c r="AK436" s="139" t="s">
        <v>120</v>
      </c>
      <c r="AL436" s="53"/>
      <c r="AM436" s="134"/>
      <c r="AN436" s="134"/>
      <c r="AO436" s="134"/>
      <c r="AP436" s="134"/>
      <c r="AQ436" s="106">
        <v>1</v>
      </c>
      <c r="AR436" s="50">
        <f t="shared" ref="AR436:AR463" si="66">34*1</f>
        <v>34</v>
      </c>
      <c r="AS436" s="137">
        <f t="shared" si="62"/>
        <v>0.0294117647058824</v>
      </c>
    </row>
    <row r="437" ht="12.75" customHeight="1" spans="1:45">
      <c r="A437" s="150"/>
      <c r="B437" s="49"/>
      <c r="C437" s="40" t="s">
        <v>146</v>
      </c>
      <c r="D437" s="52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98"/>
      <c r="AH437" s="53"/>
      <c r="AI437" s="53"/>
      <c r="AJ437" s="134"/>
      <c r="AK437" s="139" t="s">
        <v>120</v>
      </c>
      <c r="AL437" s="53"/>
      <c r="AM437" s="134"/>
      <c r="AN437" s="134"/>
      <c r="AO437" s="134"/>
      <c r="AP437" s="134"/>
      <c r="AQ437" s="135">
        <v>1</v>
      </c>
      <c r="AR437" s="50">
        <f t="shared" si="66"/>
        <v>34</v>
      </c>
      <c r="AS437" s="137">
        <f t="shared" si="62"/>
        <v>0.0294117647058824</v>
      </c>
    </row>
    <row r="438" ht="12.75" customHeight="1" spans="1:45">
      <c r="A438" s="150"/>
      <c r="B438" s="49"/>
      <c r="C438" s="40" t="s">
        <v>147</v>
      </c>
      <c r="D438" s="52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98"/>
      <c r="AH438" s="53"/>
      <c r="AI438" s="53"/>
      <c r="AJ438" s="134"/>
      <c r="AK438" s="139" t="s">
        <v>120</v>
      </c>
      <c r="AL438" s="53"/>
      <c r="AM438" s="134"/>
      <c r="AN438" s="134"/>
      <c r="AO438" s="134"/>
      <c r="AP438" s="134"/>
      <c r="AQ438" s="135">
        <v>1</v>
      </c>
      <c r="AR438" s="50">
        <f t="shared" si="66"/>
        <v>34</v>
      </c>
      <c r="AS438" s="137">
        <f t="shared" si="62"/>
        <v>0.0294117647058824</v>
      </c>
    </row>
    <row r="439" ht="12.75" customHeight="1" spans="1:45">
      <c r="A439" s="150"/>
      <c r="B439" s="49"/>
      <c r="C439" s="40" t="s">
        <v>148</v>
      </c>
      <c r="D439" s="52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98"/>
      <c r="AH439" s="53"/>
      <c r="AI439" s="53"/>
      <c r="AJ439" s="134"/>
      <c r="AK439" s="53"/>
      <c r="AL439" s="53"/>
      <c r="AM439" s="134"/>
      <c r="AN439" s="134"/>
      <c r="AO439" s="134"/>
      <c r="AP439" s="134"/>
      <c r="AQ439" s="135">
        <f t="shared" ref="AQ439:AQ445" si="67">SUM(E439:AP439)</f>
        <v>0</v>
      </c>
      <c r="AR439" s="50">
        <f t="shared" si="66"/>
        <v>34</v>
      </c>
      <c r="AS439" s="137">
        <f t="shared" si="62"/>
        <v>0</v>
      </c>
    </row>
    <row r="440" ht="12.75" customHeight="1" spans="1:45">
      <c r="A440" s="150"/>
      <c r="B440" s="49"/>
      <c r="C440" s="40" t="s">
        <v>149</v>
      </c>
      <c r="D440" s="52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98"/>
      <c r="AH440" s="53"/>
      <c r="AI440" s="53"/>
      <c r="AJ440" s="134"/>
      <c r="AK440" s="53"/>
      <c r="AL440" s="53"/>
      <c r="AM440" s="134"/>
      <c r="AN440" s="134"/>
      <c r="AO440" s="134"/>
      <c r="AP440" s="134"/>
      <c r="AQ440" s="135">
        <f t="shared" si="67"/>
        <v>0</v>
      </c>
      <c r="AR440" s="50">
        <f t="shared" si="66"/>
        <v>34</v>
      </c>
      <c r="AS440" s="137">
        <f t="shared" si="62"/>
        <v>0</v>
      </c>
    </row>
    <row r="441" ht="12.75" customHeight="1" spans="1:45">
      <c r="A441" s="150"/>
      <c r="B441" s="49"/>
      <c r="C441" s="40" t="s">
        <v>150</v>
      </c>
      <c r="D441" s="52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98"/>
      <c r="AK441" s="53"/>
      <c r="AL441" s="53"/>
      <c r="AM441" s="134"/>
      <c r="AN441" s="134"/>
      <c r="AO441" s="134"/>
      <c r="AP441" s="134"/>
      <c r="AQ441" s="106">
        <f t="shared" si="67"/>
        <v>0</v>
      </c>
      <c r="AR441" s="50">
        <f t="shared" si="66"/>
        <v>34</v>
      </c>
      <c r="AS441" s="137">
        <f t="shared" si="62"/>
        <v>0</v>
      </c>
    </row>
    <row r="442" ht="12.75" customHeight="1" spans="1:45">
      <c r="A442" s="150"/>
      <c r="B442" s="43"/>
      <c r="C442" s="40" t="s">
        <v>151</v>
      </c>
      <c r="D442" s="52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134"/>
      <c r="AN442" s="134"/>
      <c r="AO442" s="134"/>
      <c r="AP442" s="134"/>
      <c r="AQ442" s="106">
        <f t="shared" si="67"/>
        <v>0</v>
      </c>
      <c r="AR442" s="50">
        <f t="shared" si="66"/>
        <v>34</v>
      </c>
      <c r="AS442" s="137">
        <f t="shared" si="62"/>
        <v>0</v>
      </c>
    </row>
    <row r="443" ht="12.75" customHeight="1" spans="1:45">
      <c r="A443" s="150"/>
      <c r="B443" s="38" t="s">
        <v>143</v>
      </c>
      <c r="C443" s="40" t="s">
        <v>145</v>
      </c>
      <c r="D443" s="52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98"/>
      <c r="AJ443" s="53"/>
      <c r="AK443" s="53"/>
      <c r="AL443" s="53"/>
      <c r="AM443" s="134"/>
      <c r="AN443" s="134"/>
      <c r="AO443" s="134"/>
      <c r="AP443" s="134"/>
      <c r="AQ443" s="106">
        <f t="shared" si="67"/>
        <v>0</v>
      </c>
      <c r="AR443" s="50">
        <f t="shared" si="66"/>
        <v>34</v>
      </c>
      <c r="AS443" s="137">
        <f t="shared" si="62"/>
        <v>0</v>
      </c>
    </row>
    <row r="444" ht="12.75" customHeight="1" spans="1:45">
      <c r="A444" s="150"/>
      <c r="B444" s="49"/>
      <c r="C444" s="40" t="s">
        <v>146</v>
      </c>
      <c r="D444" s="52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98"/>
      <c r="AJ444" s="53"/>
      <c r="AK444" s="53"/>
      <c r="AL444" s="53"/>
      <c r="AM444" s="134"/>
      <c r="AN444" s="134"/>
      <c r="AO444" s="134"/>
      <c r="AP444" s="134"/>
      <c r="AQ444" s="135">
        <f t="shared" si="67"/>
        <v>0</v>
      </c>
      <c r="AR444" s="50">
        <f t="shared" si="66"/>
        <v>34</v>
      </c>
      <c r="AS444" s="137">
        <f t="shared" si="62"/>
        <v>0</v>
      </c>
    </row>
    <row r="445" ht="12.75" customHeight="1" spans="1:45">
      <c r="A445" s="150"/>
      <c r="B445" s="49"/>
      <c r="C445" s="40" t="s">
        <v>147</v>
      </c>
      <c r="D445" s="52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98"/>
      <c r="AJ445" s="53"/>
      <c r="AK445" s="53"/>
      <c r="AL445" s="53"/>
      <c r="AM445" s="134"/>
      <c r="AN445" s="134"/>
      <c r="AO445" s="134"/>
      <c r="AP445" s="134"/>
      <c r="AQ445" s="135">
        <f t="shared" si="67"/>
        <v>0</v>
      </c>
      <c r="AR445" s="50">
        <f t="shared" si="66"/>
        <v>34</v>
      </c>
      <c r="AS445" s="137">
        <f t="shared" si="62"/>
        <v>0</v>
      </c>
    </row>
    <row r="446" ht="12.75" customHeight="1" spans="1:45">
      <c r="A446" s="150"/>
      <c r="B446" s="49"/>
      <c r="C446" s="40" t="s">
        <v>148</v>
      </c>
      <c r="D446" s="52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98"/>
      <c r="AJ446" s="53"/>
      <c r="AK446" s="139" t="s">
        <v>120</v>
      </c>
      <c r="AL446" s="53"/>
      <c r="AM446" s="134"/>
      <c r="AN446" s="134"/>
      <c r="AO446" s="134"/>
      <c r="AP446" s="134"/>
      <c r="AQ446" s="135">
        <v>1</v>
      </c>
      <c r="AR446" s="50">
        <f t="shared" si="66"/>
        <v>34</v>
      </c>
      <c r="AS446" s="137">
        <f t="shared" si="62"/>
        <v>0.0294117647058824</v>
      </c>
    </row>
    <row r="447" ht="12.75" customHeight="1" spans="1:45">
      <c r="A447" s="150"/>
      <c r="B447" s="49"/>
      <c r="C447" s="40" t="s">
        <v>149</v>
      </c>
      <c r="D447" s="52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98"/>
      <c r="AJ447" s="53"/>
      <c r="AK447" s="139" t="s">
        <v>120</v>
      </c>
      <c r="AL447" s="53"/>
      <c r="AM447" s="134"/>
      <c r="AN447" s="134"/>
      <c r="AO447" s="134"/>
      <c r="AP447" s="134"/>
      <c r="AQ447" s="135">
        <v>1</v>
      </c>
      <c r="AR447" s="50">
        <f t="shared" si="66"/>
        <v>34</v>
      </c>
      <c r="AS447" s="137">
        <f t="shared" si="62"/>
        <v>0.0294117647058824</v>
      </c>
    </row>
    <row r="448" ht="12.75" customHeight="1" spans="1:45">
      <c r="A448" s="150"/>
      <c r="B448" s="49"/>
      <c r="C448" s="40" t="s">
        <v>150</v>
      </c>
      <c r="D448" s="52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98"/>
      <c r="AG448" s="98"/>
      <c r="AH448" s="53"/>
      <c r="AI448" s="53"/>
      <c r="AJ448" s="134"/>
      <c r="AK448" s="139" t="s">
        <v>120</v>
      </c>
      <c r="AL448" s="53"/>
      <c r="AM448" s="134"/>
      <c r="AN448" s="134"/>
      <c r="AO448" s="134"/>
      <c r="AP448" s="134"/>
      <c r="AQ448" s="106">
        <v>1</v>
      </c>
      <c r="AR448" s="50">
        <f t="shared" si="66"/>
        <v>34</v>
      </c>
      <c r="AS448" s="137">
        <f t="shared" si="62"/>
        <v>0.0294117647058824</v>
      </c>
    </row>
    <row r="449" ht="12.75" customHeight="1" spans="1:45">
      <c r="A449" s="150"/>
      <c r="B449" s="43"/>
      <c r="C449" s="40" t="s">
        <v>151</v>
      </c>
      <c r="D449" s="52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98"/>
      <c r="AI449" s="98"/>
      <c r="AJ449" s="134"/>
      <c r="AK449" s="139" t="s">
        <v>120</v>
      </c>
      <c r="AL449" s="53"/>
      <c r="AM449" s="134"/>
      <c r="AN449" s="134"/>
      <c r="AO449" s="134"/>
      <c r="AP449" s="134"/>
      <c r="AQ449" s="106">
        <v>1</v>
      </c>
      <c r="AR449" s="50">
        <f t="shared" si="66"/>
        <v>34</v>
      </c>
      <c r="AS449" s="137">
        <f t="shared" si="62"/>
        <v>0.0294117647058824</v>
      </c>
    </row>
    <row r="450" ht="12.75" customHeight="1" spans="1:45">
      <c r="A450" s="150"/>
      <c r="B450" s="40" t="s">
        <v>85</v>
      </c>
      <c r="C450" s="40" t="s">
        <v>145</v>
      </c>
      <c r="D450" s="52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98"/>
      <c r="AI450" s="98"/>
      <c r="AJ450" s="134"/>
      <c r="AK450" s="53"/>
      <c r="AL450" s="53"/>
      <c r="AM450" s="134"/>
      <c r="AN450" s="134"/>
      <c r="AO450" s="134"/>
      <c r="AP450" s="134"/>
      <c r="AQ450" s="106">
        <f t="shared" ref="AQ450:AQ464" si="68">SUM(E450:AP450)</f>
        <v>0</v>
      </c>
      <c r="AR450" s="50">
        <f t="shared" si="66"/>
        <v>34</v>
      </c>
      <c r="AS450" s="137">
        <f t="shared" si="62"/>
        <v>0</v>
      </c>
    </row>
    <row r="451" ht="12.75" customHeight="1" spans="1:45">
      <c r="A451" s="150"/>
      <c r="B451" s="40"/>
      <c r="C451" s="40" t="s">
        <v>146</v>
      </c>
      <c r="D451" s="52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98"/>
      <c r="AI451" s="98"/>
      <c r="AJ451" s="134"/>
      <c r="AK451" s="53"/>
      <c r="AL451" s="53"/>
      <c r="AM451" s="134"/>
      <c r="AN451" s="134"/>
      <c r="AO451" s="134"/>
      <c r="AP451" s="134"/>
      <c r="AQ451" s="135">
        <f t="shared" si="68"/>
        <v>0</v>
      </c>
      <c r="AR451" s="50">
        <f t="shared" si="66"/>
        <v>34</v>
      </c>
      <c r="AS451" s="137">
        <f t="shared" si="62"/>
        <v>0</v>
      </c>
    </row>
    <row r="452" ht="12.75" customHeight="1" spans="1:45">
      <c r="A452" s="150"/>
      <c r="B452" s="40"/>
      <c r="C452" s="40" t="s">
        <v>147</v>
      </c>
      <c r="D452" s="52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98"/>
      <c r="AI452" s="98"/>
      <c r="AJ452" s="134"/>
      <c r="AK452" s="53"/>
      <c r="AL452" s="53"/>
      <c r="AM452" s="134"/>
      <c r="AN452" s="134"/>
      <c r="AO452" s="134"/>
      <c r="AP452" s="134"/>
      <c r="AQ452" s="135">
        <f t="shared" si="68"/>
        <v>0</v>
      </c>
      <c r="AR452" s="50">
        <f t="shared" si="66"/>
        <v>34</v>
      </c>
      <c r="AS452" s="137">
        <f t="shared" si="62"/>
        <v>0</v>
      </c>
    </row>
    <row r="453" ht="12.75" customHeight="1" spans="1:45">
      <c r="A453" s="150"/>
      <c r="B453" s="40"/>
      <c r="C453" s="40" t="s">
        <v>148</v>
      </c>
      <c r="D453" s="52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98"/>
      <c r="AI453" s="98"/>
      <c r="AJ453" s="134"/>
      <c r="AK453" s="53"/>
      <c r="AL453" s="53"/>
      <c r="AM453" s="134"/>
      <c r="AN453" s="134"/>
      <c r="AO453" s="134"/>
      <c r="AP453" s="134"/>
      <c r="AQ453" s="135">
        <f t="shared" si="68"/>
        <v>0</v>
      </c>
      <c r="AR453" s="50">
        <f t="shared" si="66"/>
        <v>34</v>
      </c>
      <c r="AS453" s="137">
        <f t="shared" si="62"/>
        <v>0</v>
      </c>
    </row>
    <row r="454" ht="12.75" customHeight="1" spans="1:45">
      <c r="A454" s="150"/>
      <c r="B454" s="40"/>
      <c r="C454" s="40" t="s">
        <v>149</v>
      </c>
      <c r="D454" s="52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98"/>
      <c r="AI454" s="98"/>
      <c r="AJ454" s="134"/>
      <c r="AK454" s="53"/>
      <c r="AL454" s="53"/>
      <c r="AM454" s="134"/>
      <c r="AN454" s="134"/>
      <c r="AO454" s="134"/>
      <c r="AP454" s="134"/>
      <c r="AQ454" s="135">
        <f t="shared" si="68"/>
        <v>0</v>
      </c>
      <c r="AR454" s="50">
        <f t="shared" si="66"/>
        <v>34</v>
      </c>
      <c r="AS454" s="137">
        <f t="shared" si="62"/>
        <v>0</v>
      </c>
    </row>
    <row r="455" ht="12.75" customHeight="1" spans="1:45">
      <c r="A455" s="150"/>
      <c r="B455" s="40"/>
      <c r="C455" s="40" t="s">
        <v>150</v>
      </c>
      <c r="D455" s="52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98"/>
      <c r="AI455" s="98"/>
      <c r="AJ455" s="134"/>
      <c r="AK455" s="53"/>
      <c r="AL455" s="53"/>
      <c r="AM455" s="134"/>
      <c r="AN455" s="134"/>
      <c r="AO455" s="134"/>
      <c r="AP455" s="134"/>
      <c r="AQ455" s="106">
        <f t="shared" si="68"/>
        <v>0</v>
      </c>
      <c r="AR455" s="50">
        <f t="shared" si="66"/>
        <v>34</v>
      </c>
      <c r="AS455" s="137">
        <f t="shared" si="62"/>
        <v>0</v>
      </c>
    </row>
    <row r="456" ht="12.75" customHeight="1" spans="1:45">
      <c r="A456" s="150"/>
      <c r="B456" s="40"/>
      <c r="C456" s="40" t="s">
        <v>151</v>
      </c>
      <c r="D456" s="52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98"/>
      <c r="AI456" s="98"/>
      <c r="AJ456" s="134"/>
      <c r="AK456" s="53"/>
      <c r="AL456" s="53"/>
      <c r="AM456" s="134"/>
      <c r="AN456" s="134"/>
      <c r="AO456" s="134"/>
      <c r="AP456" s="134"/>
      <c r="AQ456" s="106">
        <f t="shared" si="68"/>
        <v>0</v>
      </c>
      <c r="AR456" s="50">
        <f t="shared" si="66"/>
        <v>34</v>
      </c>
      <c r="AS456" s="137">
        <f t="shared" si="62"/>
        <v>0</v>
      </c>
    </row>
    <row r="457" ht="12.75" customHeight="1" spans="1:45">
      <c r="A457" s="150"/>
      <c r="B457" s="40" t="s">
        <v>86</v>
      </c>
      <c r="C457" s="40" t="s">
        <v>145</v>
      </c>
      <c r="D457" s="52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98"/>
      <c r="AI457" s="98"/>
      <c r="AJ457" s="134"/>
      <c r="AK457" s="53"/>
      <c r="AL457" s="53"/>
      <c r="AM457" s="134"/>
      <c r="AN457" s="134"/>
      <c r="AO457" s="134"/>
      <c r="AP457" s="134"/>
      <c r="AQ457" s="106">
        <f t="shared" si="68"/>
        <v>0</v>
      </c>
      <c r="AR457" s="50">
        <f t="shared" si="66"/>
        <v>34</v>
      </c>
      <c r="AS457" s="137">
        <f t="shared" si="62"/>
        <v>0</v>
      </c>
    </row>
    <row r="458" ht="12.75" customHeight="1" spans="1:45">
      <c r="A458" s="150"/>
      <c r="B458" s="40"/>
      <c r="C458" s="40" t="s">
        <v>146</v>
      </c>
      <c r="D458" s="52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98"/>
      <c r="AI458" s="98"/>
      <c r="AJ458" s="134"/>
      <c r="AK458" s="53"/>
      <c r="AL458" s="53"/>
      <c r="AM458" s="134"/>
      <c r="AN458" s="134"/>
      <c r="AO458" s="134"/>
      <c r="AP458" s="134"/>
      <c r="AQ458" s="135">
        <f t="shared" si="68"/>
        <v>0</v>
      </c>
      <c r="AR458" s="50">
        <f t="shared" si="66"/>
        <v>34</v>
      </c>
      <c r="AS458" s="137">
        <f t="shared" si="62"/>
        <v>0</v>
      </c>
    </row>
    <row r="459" ht="12.75" customHeight="1" spans="1:45">
      <c r="A459" s="150"/>
      <c r="B459" s="40"/>
      <c r="C459" s="40" t="s">
        <v>147</v>
      </c>
      <c r="D459" s="52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98"/>
      <c r="AI459" s="98"/>
      <c r="AJ459" s="134"/>
      <c r="AK459" s="53"/>
      <c r="AL459" s="53"/>
      <c r="AM459" s="134"/>
      <c r="AN459" s="134"/>
      <c r="AO459" s="134"/>
      <c r="AP459" s="134"/>
      <c r="AQ459" s="135">
        <f t="shared" si="68"/>
        <v>0</v>
      </c>
      <c r="AR459" s="50">
        <f t="shared" si="66"/>
        <v>34</v>
      </c>
      <c r="AS459" s="137">
        <f t="shared" si="62"/>
        <v>0</v>
      </c>
    </row>
    <row r="460" ht="12.75" customHeight="1" spans="1:45">
      <c r="A460" s="150"/>
      <c r="B460" s="40"/>
      <c r="C460" s="40" t="s">
        <v>148</v>
      </c>
      <c r="D460" s="52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98"/>
      <c r="AI460" s="98"/>
      <c r="AJ460" s="134"/>
      <c r="AK460" s="53"/>
      <c r="AL460" s="53"/>
      <c r="AM460" s="134"/>
      <c r="AN460" s="134"/>
      <c r="AO460" s="134"/>
      <c r="AP460" s="134"/>
      <c r="AQ460" s="167">
        <f t="shared" si="68"/>
        <v>0</v>
      </c>
      <c r="AR460" s="50">
        <f t="shared" si="66"/>
        <v>34</v>
      </c>
      <c r="AS460" s="137">
        <f t="shared" si="62"/>
        <v>0</v>
      </c>
    </row>
    <row r="461" ht="12.75" customHeight="1" spans="1:45">
      <c r="A461" s="150"/>
      <c r="B461" s="40"/>
      <c r="C461" s="40" t="s">
        <v>149</v>
      </c>
      <c r="D461" s="52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98"/>
      <c r="AI461" s="98"/>
      <c r="AJ461" s="134"/>
      <c r="AK461" s="53"/>
      <c r="AL461" s="53"/>
      <c r="AM461" s="134"/>
      <c r="AN461" s="134"/>
      <c r="AO461" s="134"/>
      <c r="AP461" s="134"/>
      <c r="AQ461" s="135">
        <f t="shared" si="68"/>
        <v>0</v>
      </c>
      <c r="AR461" s="50">
        <f t="shared" si="66"/>
        <v>34</v>
      </c>
      <c r="AS461" s="137">
        <f t="shared" si="62"/>
        <v>0</v>
      </c>
    </row>
    <row r="462" ht="12.75" customHeight="1" spans="1:45">
      <c r="A462" s="150"/>
      <c r="B462" s="40"/>
      <c r="C462" s="40" t="s">
        <v>150</v>
      </c>
      <c r="D462" s="52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98"/>
      <c r="AI462" s="98"/>
      <c r="AJ462" s="134"/>
      <c r="AK462" s="53"/>
      <c r="AL462" s="53"/>
      <c r="AM462" s="134"/>
      <c r="AN462" s="134"/>
      <c r="AO462" s="134"/>
      <c r="AP462" s="134"/>
      <c r="AQ462" s="106">
        <f t="shared" si="68"/>
        <v>0</v>
      </c>
      <c r="AR462" s="50">
        <f t="shared" si="66"/>
        <v>34</v>
      </c>
      <c r="AS462" s="137">
        <f t="shared" si="62"/>
        <v>0</v>
      </c>
    </row>
    <row r="463" ht="12.75" customHeight="1" spans="1:45">
      <c r="A463" s="150"/>
      <c r="B463" s="40"/>
      <c r="C463" s="40" t="s">
        <v>151</v>
      </c>
      <c r="D463" s="52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98"/>
      <c r="AI463" s="98"/>
      <c r="AJ463" s="134"/>
      <c r="AK463" s="53"/>
      <c r="AL463" s="53"/>
      <c r="AM463" s="134"/>
      <c r="AN463" s="134"/>
      <c r="AO463" s="134"/>
      <c r="AP463" s="134"/>
      <c r="AQ463" s="106">
        <f t="shared" si="68"/>
        <v>0</v>
      </c>
      <c r="AR463" s="50">
        <f t="shared" si="66"/>
        <v>34</v>
      </c>
      <c r="AS463" s="137">
        <f t="shared" si="62"/>
        <v>0</v>
      </c>
    </row>
    <row r="464" ht="12.75" customHeight="1" spans="1:45">
      <c r="A464" s="150"/>
      <c r="B464" s="40" t="s">
        <v>107</v>
      </c>
      <c r="C464" s="40" t="s">
        <v>145</v>
      </c>
      <c r="D464" s="52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98"/>
      <c r="AI464" s="98"/>
      <c r="AJ464" s="134"/>
      <c r="AK464" s="53"/>
      <c r="AL464" s="53"/>
      <c r="AM464" s="134"/>
      <c r="AN464" s="134"/>
      <c r="AO464" s="134"/>
      <c r="AP464" s="134"/>
      <c r="AQ464" s="106">
        <f t="shared" si="68"/>
        <v>0</v>
      </c>
      <c r="AR464" s="50">
        <f t="shared" ref="AR464:AR477" si="69">34*2</f>
        <v>68</v>
      </c>
      <c r="AS464" s="137">
        <f t="shared" si="62"/>
        <v>0</v>
      </c>
    </row>
    <row r="465" ht="12.75" customHeight="1" spans="1:45">
      <c r="A465" s="150"/>
      <c r="B465" s="40"/>
      <c r="C465" s="40" t="s">
        <v>146</v>
      </c>
      <c r="D465" s="52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98"/>
      <c r="AI465" s="98"/>
      <c r="AJ465" s="134"/>
      <c r="AK465" s="53"/>
      <c r="AL465" s="53"/>
      <c r="AM465" s="134"/>
      <c r="AN465" s="134"/>
      <c r="AO465" s="134"/>
      <c r="AP465" s="134"/>
      <c r="AQ465" s="106">
        <f t="shared" ref="AQ465:AQ477" si="70">SUM(E465:AP465)</f>
        <v>0</v>
      </c>
      <c r="AR465" s="50">
        <f t="shared" si="69"/>
        <v>68</v>
      </c>
      <c r="AS465" s="137">
        <f t="shared" ref="AS465:AS472" si="71">AQ465/AR465</f>
        <v>0</v>
      </c>
    </row>
    <row r="466" ht="12.75" customHeight="1" spans="1:45">
      <c r="A466" s="150"/>
      <c r="B466" s="40"/>
      <c r="C466" s="40" t="s">
        <v>147</v>
      </c>
      <c r="D466" s="52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98"/>
      <c r="AI466" s="98"/>
      <c r="AJ466" s="134"/>
      <c r="AK466" s="53"/>
      <c r="AL466" s="53"/>
      <c r="AM466" s="134"/>
      <c r="AN466" s="134"/>
      <c r="AO466" s="134"/>
      <c r="AP466" s="134"/>
      <c r="AQ466" s="135">
        <f t="shared" si="70"/>
        <v>0</v>
      </c>
      <c r="AR466" s="50">
        <f t="shared" si="69"/>
        <v>68</v>
      </c>
      <c r="AS466" s="137">
        <f t="shared" si="71"/>
        <v>0</v>
      </c>
    </row>
    <row r="467" ht="12.75" customHeight="1" spans="1:45">
      <c r="A467" s="150"/>
      <c r="B467" s="40"/>
      <c r="C467" s="40" t="s">
        <v>148</v>
      </c>
      <c r="D467" s="52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98"/>
      <c r="AI467" s="98"/>
      <c r="AJ467" s="134"/>
      <c r="AK467" s="53"/>
      <c r="AL467" s="53"/>
      <c r="AM467" s="134"/>
      <c r="AN467" s="134"/>
      <c r="AO467" s="134"/>
      <c r="AP467" s="134"/>
      <c r="AQ467" s="135">
        <f t="shared" si="70"/>
        <v>0</v>
      </c>
      <c r="AR467" s="50">
        <f t="shared" si="69"/>
        <v>68</v>
      </c>
      <c r="AS467" s="137">
        <f t="shared" si="71"/>
        <v>0</v>
      </c>
    </row>
    <row r="468" ht="12.75" customHeight="1" spans="1:45">
      <c r="A468" s="150"/>
      <c r="B468" s="40"/>
      <c r="C468" s="40" t="s">
        <v>149</v>
      </c>
      <c r="D468" s="52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98"/>
      <c r="AI468" s="98"/>
      <c r="AJ468" s="134"/>
      <c r="AK468" s="53"/>
      <c r="AL468" s="53"/>
      <c r="AM468" s="134"/>
      <c r="AN468" s="134"/>
      <c r="AO468" s="134"/>
      <c r="AP468" s="134"/>
      <c r="AQ468" s="135">
        <f t="shared" si="70"/>
        <v>0</v>
      </c>
      <c r="AR468" s="50">
        <f t="shared" si="69"/>
        <v>68</v>
      </c>
      <c r="AS468" s="137">
        <f t="shared" si="71"/>
        <v>0</v>
      </c>
    </row>
    <row r="469" ht="12.75" customHeight="1" spans="1:45">
      <c r="A469" s="150"/>
      <c r="B469" s="40"/>
      <c r="C469" s="40" t="s">
        <v>150</v>
      </c>
      <c r="D469" s="52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98"/>
      <c r="AI469" s="98"/>
      <c r="AJ469" s="134"/>
      <c r="AK469" s="53"/>
      <c r="AL469" s="53"/>
      <c r="AM469" s="134"/>
      <c r="AN469" s="134"/>
      <c r="AO469" s="134"/>
      <c r="AP469" s="134"/>
      <c r="AQ469" s="135">
        <f t="shared" si="70"/>
        <v>0</v>
      </c>
      <c r="AR469" s="50">
        <f t="shared" si="69"/>
        <v>68</v>
      </c>
      <c r="AS469" s="137">
        <f t="shared" si="71"/>
        <v>0</v>
      </c>
    </row>
    <row r="470" ht="12.75" customHeight="1" spans="1:45">
      <c r="A470" s="150"/>
      <c r="B470" s="40"/>
      <c r="C470" s="40" t="s">
        <v>151</v>
      </c>
      <c r="D470" s="52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98"/>
      <c r="AI470" s="98"/>
      <c r="AJ470" s="134"/>
      <c r="AK470" s="53"/>
      <c r="AL470" s="53"/>
      <c r="AM470" s="134"/>
      <c r="AN470" s="134"/>
      <c r="AO470" s="134"/>
      <c r="AP470" s="134"/>
      <c r="AQ470" s="106">
        <f t="shared" si="70"/>
        <v>0</v>
      </c>
      <c r="AR470" s="50">
        <f t="shared" si="69"/>
        <v>68</v>
      </c>
      <c r="AS470" s="137">
        <f t="shared" si="71"/>
        <v>0</v>
      </c>
    </row>
    <row r="471" ht="12.75" customHeight="1" spans="1:45">
      <c r="A471" s="150"/>
      <c r="B471" s="40" t="s">
        <v>88</v>
      </c>
      <c r="C471" s="40" t="s">
        <v>145</v>
      </c>
      <c r="D471" s="52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98"/>
      <c r="AI471" s="98"/>
      <c r="AJ471" s="134"/>
      <c r="AK471" s="53"/>
      <c r="AL471" s="53"/>
      <c r="AM471" s="134"/>
      <c r="AN471" s="134"/>
      <c r="AO471" s="134"/>
      <c r="AP471" s="134"/>
      <c r="AQ471" s="106">
        <f t="shared" si="70"/>
        <v>0</v>
      </c>
      <c r="AR471" s="50">
        <f t="shared" si="69"/>
        <v>68</v>
      </c>
      <c r="AS471" s="137">
        <f t="shared" si="71"/>
        <v>0</v>
      </c>
    </row>
    <row r="472" ht="12.75" customHeight="1" spans="1:45">
      <c r="A472" s="150"/>
      <c r="B472" s="40"/>
      <c r="C472" s="40" t="s">
        <v>146</v>
      </c>
      <c r="D472" s="52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98"/>
      <c r="AI472" s="98"/>
      <c r="AJ472" s="134"/>
      <c r="AK472" s="53"/>
      <c r="AL472" s="53"/>
      <c r="AM472" s="134"/>
      <c r="AN472" s="134"/>
      <c r="AO472" s="134"/>
      <c r="AP472" s="134"/>
      <c r="AQ472" s="135">
        <f t="shared" si="70"/>
        <v>0</v>
      </c>
      <c r="AR472" s="50">
        <f t="shared" si="69"/>
        <v>68</v>
      </c>
      <c r="AS472" s="137">
        <f t="shared" si="71"/>
        <v>0</v>
      </c>
    </row>
    <row r="473" ht="12.75" customHeight="1" spans="1:45">
      <c r="A473" s="150"/>
      <c r="B473" s="40"/>
      <c r="C473" s="40" t="s">
        <v>147</v>
      </c>
      <c r="D473" s="52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98"/>
      <c r="AI473" s="98"/>
      <c r="AJ473" s="134"/>
      <c r="AK473" s="53"/>
      <c r="AL473" s="53"/>
      <c r="AM473" s="134"/>
      <c r="AN473" s="134"/>
      <c r="AO473" s="134"/>
      <c r="AP473" s="134"/>
      <c r="AQ473" s="135">
        <f t="shared" si="70"/>
        <v>0</v>
      </c>
      <c r="AR473" s="50">
        <f t="shared" si="69"/>
        <v>68</v>
      </c>
      <c r="AS473" s="137"/>
    </row>
    <row r="474" ht="12.75" customHeight="1" spans="1:45">
      <c r="A474" s="150"/>
      <c r="B474" s="40"/>
      <c r="C474" s="40" t="s">
        <v>148</v>
      </c>
      <c r="D474" s="52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98"/>
      <c r="AI474" s="98"/>
      <c r="AJ474" s="134"/>
      <c r="AK474" s="53"/>
      <c r="AL474" s="53"/>
      <c r="AM474" s="134"/>
      <c r="AN474" s="134"/>
      <c r="AO474" s="134"/>
      <c r="AP474" s="134"/>
      <c r="AQ474" s="135">
        <f t="shared" si="70"/>
        <v>0</v>
      </c>
      <c r="AR474" s="50">
        <f t="shared" si="69"/>
        <v>68</v>
      </c>
      <c r="AS474" s="137"/>
    </row>
    <row r="475" ht="12.75" customHeight="1" spans="1:45">
      <c r="A475" s="150"/>
      <c r="B475" s="40"/>
      <c r="C475" s="40" t="s">
        <v>149</v>
      </c>
      <c r="D475" s="52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98"/>
      <c r="AI475" s="98"/>
      <c r="AJ475" s="134"/>
      <c r="AK475" s="53"/>
      <c r="AL475" s="53"/>
      <c r="AM475" s="134"/>
      <c r="AN475" s="134"/>
      <c r="AO475" s="134"/>
      <c r="AP475" s="134"/>
      <c r="AQ475" s="135">
        <f t="shared" si="70"/>
        <v>0</v>
      </c>
      <c r="AR475" s="50">
        <f t="shared" si="69"/>
        <v>68</v>
      </c>
      <c r="AS475" s="137"/>
    </row>
    <row r="476" ht="12.75" customHeight="1" spans="1:45">
      <c r="A476" s="150"/>
      <c r="B476" s="40"/>
      <c r="C476" s="40" t="s">
        <v>150</v>
      </c>
      <c r="D476" s="52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98"/>
      <c r="AI476" s="98"/>
      <c r="AJ476" s="134"/>
      <c r="AK476" s="53"/>
      <c r="AL476" s="53"/>
      <c r="AM476" s="134"/>
      <c r="AN476" s="134"/>
      <c r="AO476" s="134"/>
      <c r="AP476" s="134"/>
      <c r="AQ476" s="106">
        <f t="shared" si="70"/>
        <v>0</v>
      </c>
      <c r="AR476" s="50">
        <f t="shared" si="69"/>
        <v>68</v>
      </c>
      <c r="AS476" s="137">
        <f>AQ476/AR476</f>
        <v>0</v>
      </c>
    </row>
    <row r="477" ht="12.75" customHeight="1" spans="1:45">
      <c r="A477" s="150"/>
      <c r="B477" s="40"/>
      <c r="C477" s="40" t="s">
        <v>151</v>
      </c>
      <c r="D477" s="52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98"/>
      <c r="AI477" s="98"/>
      <c r="AJ477" s="134"/>
      <c r="AK477" s="53"/>
      <c r="AL477" s="53"/>
      <c r="AM477" s="134"/>
      <c r="AN477" s="134"/>
      <c r="AO477" s="134"/>
      <c r="AP477" s="134"/>
      <c r="AQ477" s="106">
        <f t="shared" si="70"/>
        <v>0</v>
      </c>
      <c r="AR477" s="50">
        <f t="shared" si="69"/>
        <v>68</v>
      </c>
      <c r="AS477" s="137">
        <f>AQ477/AR477</f>
        <v>0</v>
      </c>
    </row>
    <row r="478" ht="27" customHeight="1" spans="1:45">
      <c r="A478" s="107"/>
      <c r="B478" s="127"/>
      <c r="C478" s="127"/>
      <c r="D478" s="127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  <c r="AK478" s="55"/>
      <c r="AL478" s="55"/>
      <c r="AM478" s="107"/>
      <c r="AN478" s="107"/>
      <c r="AO478" s="107"/>
      <c r="AP478" s="107"/>
      <c r="AQ478" s="107"/>
      <c r="AR478" s="107"/>
      <c r="AS478" s="107"/>
    </row>
    <row r="479" s="2" customFormat="1" ht="81.75" customHeight="1" spans="1:45">
      <c r="A479" s="128" t="s">
        <v>153</v>
      </c>
      <c r="B479" s="128"/>
      <c r="C479" s="128"/>
      <c r="D479" s="128"/>
      <c r="E479" s="163" t="s">
        <v>55</v>
      </c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3"/>
      <c r="X479" s="163"/>
      <c r="Y479" s="163"/>
      <c r="Z479" s="163"/>
      <c r="AA479" s="163"/>
      <c r="AB479" s="163"/>
      <c r="AC479" s="163"/>
      <c r="AD479" s="163"/>
      <c r="AE479" s="163"/>
      <c r="AF479" s="163"/>
      <c r="AG479" s="163"/>
      <c r="AH479" s="163"/>
      <c r="AI479" s="163"/>
      <c r="AJ479" s="163"/>
      <c r="AK479" s="163"/>
      <c r="AL479" s="163"/>
      <c r="AM479" s="163"/>
      <c r="AN479" s="163"/>
      <c r="AO479" s="163"/>
      <c r="AP479" s="163"/>
      <c r="AQ479" s="115" t="s">
        <v>56</v>
      </c>
      <c r="AR479" s="168" t="s">
        <v>57</v>
      </c>
      <c r="AS479" s="169" t="s">
        <v>58</v>
      </c>
    </row>
    <row r="480" s="2" customFormat="1" ht="21.75" customHeight="1" spans="1:45">
      <c r="A480" s="40" t="s">
        <v>59</v>
      </c>
      <c r="B480" s="40"/>
      <c r="C480" s="40"/>
      <c r="D480" s="39" t="s">
        <v>61</v>
      </c>
      <c r="E480" s="40" t="s">
        <v>62</v>
      </c>
      <c r="F480" s="40"/>
      <c r="G480" s="40"/>
      <c r="H480" s="40"/>
      <c r="I480" s="40" t="s">
        <v>63</v>
      </c>
      <c r="J480" s="40"/>
      <c r="K480" s="40"/>
      <c r="L480" s="40"/>
      <c r="M480" s="40" t="s">
        <v>64</v>
      </c>
      <c r="N480" s="40"/>
      <c r="O480" s="40"/>
      <c r="P480" s="40"/>
      <c r="Q480" s="40" t="s">
        <v>65</v>
      </c>
      <c r="R480" s="40"/>
      <c r="S480" s="40"/>
      <c r="T480" s="40"/>
      <c r="U480" s="40" t="s">
        <v>66</v>
      </c>
      <c r="V480" s="40"/>
      <c r="W480" s="40"/>
      <c r="X480" s="40" t="s">
        <v>67</v>
      </c>
      <c r="Y480" s="40"/>
      <c r="Z480" s="40"/>
      <c r="AA480" s="40"/>
      <c r="AB480" s="40" t="s">
        <v>68</v>
      </c>
      <c r="AC480" s="40"/>
      <c r="AD480" s="40"/>
      <c r="AE480" s="40" t="s">
        <v>69</v>
      </c>
      <c r="AF480" s="40"/>
      <c r="AG480" s="40"/>
      <c r="AH480" s="40"/>
      <c r="AI480" s="40"/>
      <c r="AJ480" s="40" t="s">
        <v>70</v>
      </c>
      <c r="AK480" s="40"/>
      <c r="AL480" s="40"/>
      <c r="AM480" s="40" t="s">
        <v>71</v>
      </c>
      <c r="AN480" s="40"/>
      <c r="AO480" s="40"/>
      <c r="AP480" s="40"/>
      <c r="AQ480" s="115"/>
      <c r="AR480" s="168"/>
      <c r="AS480" s="169"/>
    </row>
    <row r="481" s="3" customFormat="1" ht="11.25" customHeight="1" spans="1:45">
      <c r="A481" s="40"/>
      <c r="B481" s="40"/>
      <c r="C481" s="40"/>
      <c r="D481" s="39" t="s">
        <v>72</v>
      </c>
      <c r="E481" s="44">
        <v>1</v>
      </c>
      <c r="F481" s="44">
        <v>2</v>
      </c>
      <c r="G481" s="44">
        <v>3</v>
      </c>
      <c r="H481" s="44">
        <v>4</v>
      </c>
      <c r="I481" s="44">
        <v>5</v>
      </c>
      <c r="J481" s="44">
        <v>6</v>
      </c>
      <c r="K481" s="44">
        <v>7</v>
      </c>
      <c r="L481" s="44">
        <v>8</v>
      </c>
      <c r="M481" s="44">
        <v>9</v>
      </c>
      <c r="N481" s="44">
        <v>10</v>
      </c>
      <c r="O481" s="44">
        <v>11</v>
      </c>
      <c r="P481" s="44">
        <v>12</v>
      </c>
      <c r="Q481" s="44">
        <v>13</v>
      </c>
      <c r="R481" s="44">
        <v>14</v>
      </c>
      <c r="S481" s="44">
        <v>15</v>
      </c>
      <c r="T481" s="44">
        <v>16</v>
      </c>
      <c r="U481" s="44">
        <v>17</v>
      </c>
      <c r="V481" s="44">
        <v>18</v>
      </c>
      <c r="W481" s="44">
        <v>19</v>
      </c>
      <c r="X481" s="44">
        <v>20</v>
      </c>
      <c r="Y481" s="44">
        <v>21</v>
      </c>
      <c r="Z481" s="44">
        <v>22</v>
      </c>
      <c r="AA481" s="44">
        <v>23</v>
      </c>
      <c r="AB481" s="44">
        <v>24</v>
      </c>
      <c r="AC481" s="44">
        <v>25</v>
      </c>
      <c r="AD481" s="44">
        <v>26</v>
      </c>
      <c r="AE481" s="44">
        <v>27</v>
      </c>
      <c r="AF481" s="44">
        <v>28</v>
      </c>
      <c r="AG481" s="44">
        <v>29</v>
      </c>
      <c r="AH481" s="44">
        <v>30</v>
      </c>
      <c r="AI481" s="44">
        <v>31</v>
      </c>
      <c r="AJ481" s="44">
        <v>32</v>
      </c>
      <c r="AK481" s="44">
        <v>33</v>
      </c>
      <c r="AL481" s="44">
        <v>34</v>
      </c>
      <c r="AM481" s="44">
        <v>35</v>
      </c>
      <c r="AN481" s="44">
        <v>36</v>
      </c>
      <c r="AO481" s="44">
        <v>37</v>
      </c>
      <c r="AP481" s="44">
        <v>38</v>
      </c>
      <c r="AQ481" s="115"/>
      <c r="AR481" s="168"/>
      <c r="AS481" s="169"/>
    </row>
    <row r="482" ht="12.75" customHeight="1" spans="1:45">
      <c r="A482" s="130" t="s">
        <v>90</v>
      </c>
      <c r="B482" s="164" t="s">
        <v>74</v>
      </c>
      <c r="C482" s="40" t="s">
        <v>154</v>
      </c>
      <c r="D482" s="52"/>
      <c r="E482" s="53"/>
      <c r="F482" s="76" t="s">
        <v>94</v>
      </c>
      <c r="G482" s="53"/>
      <c r="H482" s="53"/>
      <c r="I482" s="53"/>
      <c r="J482" s="76" t="s">
        <v>155</v>
      </c>
      <c r="K482" s="50"/>
      <c r="L482" s="53"/>
      <c r="M482" s="53"/>
      <c r="N482" s="53"/>
      <c r="O482" s="53"/>
      <c r="P482" s="76" t="s">
        <v>94</v>
      </c>
      <c r="Q482" s="53"/>
      <c r="R482" s="53"/>
      <c r="S482" s="53"/>
      <c r="T482" s="76" t="s">
        <v>94</v>
      </c>
      <c r="U482" s="53"/>
      <c r="V482" s="76" t="s">
        <v>94</v>
      </c>
      <c r="W482" s="53"/>
      <c r="X482" s="53"/>
      <c r="Y482" s="53"/>
      <c r="Z482" s="53"/>
      <c r="AA482" s="53"/>
      <c r="AB482" s="76" t="s">
        <v>94</v>
      </c>
      <c r="AC482" s="53"/>
      <c r="AD482" s="53"/>
      <c r="AE482" s="53"/>
      <c r="AF482" s="53"/>
      <c r="AG482" s="53"/>
      <c r="AH482" s="138" t="s">
        <v>120</v>
      </c>
      <c r="AI482" s="53"/>
      <c r="AJ482" s="53"/>
      <c r="AK482" s="76" t="s">
        <v>94</v>
      </c>
      <c r="AL482" s="53"/>
      <c r="AM482" s="134"/>
      <c r="AN482" s="134"/>
      <c r="AO482" s="134"/>
      <c r="AP482" s="134"/>
      <c r="AQ482" s="106">
        <v>8</v>
      </c>
      <c r="AR482" s="50">
        <f>34*4</f>
        <v>136</v>
      </c>
      <c r="AS482" s="137">
        <f t="shared" ref="AS482:AS545" si="72">AQ482/AR482</f>
        <v>0.0588235294117647</v>
      </c>
    </row>
    <row r="483" spans="1:45">
      <c r="A483" s="130"/>
      <c r="B483" s="49"/>
      <c r="C483" s="40" t="s">
        <v>156</v>
      </c>
      <c r="D483" s="52"/>
      <c r="E483" s="53"/>
      <c r="F483" s="76" t="s">
        <v>94</v>
      </c>
      <c r="G483" s="53"/>
      <c r="H483" s="53"/>
      <c r="I483" s="53"/>
      <c r="J483" s="76" t="s">
        <v>155</v>
      </c>
      <c r="K483" s="50"/>
      <c r="L483" s="53"/>
      <c r="M483" s="53"/>
      <c r="N483" s="53"/>
      <c r="O483" s="53"/>
      <c r="P483" s="76" t="s">
        <v>94</v>
      </c>
      <c r="Q483" s="53"/>
      <c r="R483" s="53"/>
      <c r="S483" s="53"/>
      <c r="T483" s="76" t="s">
        <v>94</v>
      </c>
      <c r="U483" s="53"/>
      <c r="V483" s="76" t="s">
        <v>94</v>
      </c>
      <c r="W483" s="53"/>
      <c r="X483" s="53"/>
      <c r="Y483" s="53"/>
      <c r="Z483" s="53"/>
      <c r="AA483" s="53"/>
      <c r="AB483" s="76" t="s">
        <v>94</v>
      </c>
      <c r="AC483" s="53"/>
      <c r="AD483" s="53"/>
      <c r="AE483" s="53"/>
      <c r="AF483" s="53"/>
      <c r="AG483" s="53"/>
      <c r="AH483" s="138" t="s">
        <v>120</v>
      </c>
      <c r="AI483" s="53"/>
      <c r="AJ483" s="53"/>
      <c r="AK483" s="76" t="s">
        <v>94</v>
      </c>
      <c r="AL483" s="53"/>
      <c r="AM483" s="134"/>
      <c r="AN483" s="134"/>
      <c r="AO483" s="134"/>
      <c r="AP483" s="134"/>
      <c r="AQ483" s="106">
        <v>8</v>
      </c>
      <c r="AR483" s="50">
        <f t="shared" ref="AR483:AR489" si="73">34*4</f>
        <v>136</v>
      </c>
      <c r="AS483" s="137">
        <f t="shared" si="72"/>
        <v>0.0588235294117647</v>
      </c>
    </row>
    <row r="484" ht="12.75" customHeight="1" spans="1:45">
      <c r="A484" s="130"/>
      <c r="B484" s="49"/>
      <c r="C484" s="40" t="s">
        <v>157</v>
      </c>
      <c r="D484" s="52"/>
      <c r="E484" s="53"/>
      <c r="F484" s="76" t="s">
        <v>94</v>
      </c>
      <c r="G484" s="53"/>
      <c r="H484" s="53"/>
      <c r="I484" s="53"/>
      <c r="J484" s="76" t="s">
        <v>155</v>
      </c>
      <c r="K484" s="50"/>
      <c r="L484" s="53"/>
      <c r="M484" s="53"/>
      <c r="N484" s="53"/>
      <c r="O484" s="53"/>
      <c r="P484" s="76" t="s">
        <v>94</v>
      </c>
      <c r="Q484" s="53"/>
      <c r="R484" s="53"/>
      <c r="S484" s="53"/>
      <c r="T484" s="76" t="s">
        <v>94</v>
      </c>
      <c r="U484" s="53"/>
      <c r="V484" s="76" t="s">
        <v>94</v>
      </c>
      <c r="W484" s="53"/>
      <c r="X484" s="53"/>
      <c r="Y484" s="53"/>
      <c r="Z484" s="53"/>
      <c r="AA484" s="53"/>
      <c r="AB484" s="76" t="s">
        <v>94</v>
      </c>
      <c r="AC484" s="53"/>
      <c r="AD484" s="53"/>
      <c r="AE484" s="53"/>
      <c r="AF484" s="53"/>
      <c r="AG484" s="53"/>
      <c r="AH484" s="138" t="s">
        <v>120</v>
      </c>
      <c r="AI484" s="53"/>
      <c r="AJ484" s="53"/>
      <c r="AK484" s="76" t="s">
        <v>94</v>
      </c>
      <c r="AL484" s="53"/>
      <c r="AM484" s="134"/>
      <c r="AN484" s="134"/>
      <c r="AO484" s="134"/>
      <c r="AP484" s="134"/>
      <c r="AQ484" s="135">
        <v>8</v>
      </c>
      <c r="AR484" s="50">
        <f t="shared" si="73"/>
        <v>136</v>
      </c>
      <c r="AS484" s="137">
        <f t="shared" si="72"/>
        <v>0.0588235294117647</v>
      </c>
    </row>
    <row r="485" ht="12.75" customHeight="1" spans="1:45">
      <c r="A485" s="130"/>
      <c r="B485" s="49"/>
      <c r="C485" s="40" t="s">
        <v>158</v>
      </c>
      <c r="D485" s="52"/>
      <c r="E485" s="53"/>
      <c r="F485" s="76" t="s">
        <v>94</v>
      </c>
      <c r="G485" s="53"/>
      <c r="H485" s="53"/>
      <c r="I485" s="53"/>
      <c r="J485" s="76" t="s">
        <v>155</v>
      </c>
      <c r="K485" s="50"/>
      <c r="L485" s="53"/>
      <c r="M485" s="53"/>
      <c r="N485" s="53"/>
      <c r="O485" s="53"/>
      <c r="P485" s="76" t="s">
        <v>94</v>
      </c>
      <c r="Q485" s="53"/>
      <c r="R485" s="53"/>
      <c r="S485" s="53"/>
      <c r="T485" s="76" t="s">
        <v>94</v>
      </c>
      <c r="U485" s="53"/>
      <c r="V485" s="76" t="s">
        <v>94</v>
      </c>
      <c r="W485" s="53"/>
      <c r="X485" s="53"/>
      <c r="Y485" s="53"/>
      <c r="Z485" s="53"/>
      <c r="AA485" s="53"/>
      <c r="AB485" s="76" t="s">
        <v>94</v>
      </c>
      <c r="AC485" s="53"/>
      <c r="AD485" s="53"/>
      <c r="AE485" s="53"/>
      <c r="AF485" s="53"/>
      <c r="AG485" s="53"/>
      <c r="AH485" s="138" t="s">
        <v>120</v>
      </c>
      <c r="AI485" s="53"/>
      <c r="AJ485" s="53"/>
      <c r="AK485" s="76" t="s">
        <v>94</v>
      </c>
      <c r="AL485" s="53"/>
      <c r="AM485" s="134"/>
      <c r="AN485" s="134"/>
      <c r="AO485" s="134"/>
      <c r="AP485" s="134"/>
      <c r="AQ485" s="135">
        <v>8</v>
      </c>
      <c r="AR485" s="50">
        <f t="shared" si="73"/>
        <v>136</v>
      </c>
      <c r="AS485" s="137">
        <f t="shared" si="72"/>
        <v>0.0588235294117647</v>
      </c>
    </row>
    <row r="486" ht="12.75" customHeight="1" spans="1:45">
      <c r="A486" s="130"/>
      <c r="B486" s="49"/>
      <c r="C486" s="40" t="s">
        <v>159</v>
      </c>
      <c r="D486" s="52"/>
      <c r="E486" s="53"/>
      <c r="F486" s="76" t="s">
        <v>94</v>
      </c>
      <c r="G486" s="53"/>
      <c r="H486" s="53"/>
      <c r="I486" s="53"/>
      <c r="J486" s="76" t="s">
        <v>155</v>
      </c>
      <c r="K486" s="50"/>
      <c r="L486" s="53"/>
      <c r="M486" s="53"/>
      <c r="N486" s="53"/>
      <c r="O486" s="53"/>
      <c r="P486" s="76" t="s">
        <v>94</v>
      </c>
      <c r="Q486" s="53"/>
      <c r="R486" s="53"/>
      <c r="S486" s="53"/>
      <c r="T486" s="76" t="s">
        <v>94</v>
      </c>
      <c r="U486" s="53"/>
      <c r="V486" s="76" t="s">
        <v>94</v>
      </c>
      <c r="W486" s="53"/>
      <c r="X486" s="53"/>
      <c r="Y486" s="53"/>
      <c r="Z486" s="53"/>
      <c r="AA486" s="53"/>
      <c r="AB486" s="76" t="s">
        <v>94</v>
      </c>
      <c r="AC486" s="53"/>
      <c r="AD486" s="53"/>
      <c r="AE486" s="53"/>
      <c r="AF486" s="53"/>
      <c r="AG486" s="53"/>
      <c r="AH486" s="138" t="s">
        <v>120</v>
      </c>
      <c r="AI486" s="53"/>
      <c r="AJ486" s="53"/>
      <c r="AK486" s="76" t="s">
        <v>94</v>
      </c>
      <c r="AL486" s="53"/>
      <c r="AM486" s="134"/>
      <c r="AN486" s="134"/>
      <c r="AO486" s="134"/>
      <c r="AP486" s="134"/>
      <c r="AQ486" s="106">
        <v>8</v>
      </c>
      <c r="AR486" s="50">
        <f t="shared" si="73"/>
        <v>136</v>
      </c>
      <c r="AS486" s="137">
        <f t="shared" si="72"/>
        <v>0.0588235294117647</v>
      </c>
    </row>
    <row r="487" ht="12.75" customHeight="1" spans="1:45">
      <c r="A487" s="130"/>
      <c r="B487" s="49"/>
      <c r="C487" s="40" t="s">
        <v>160</v>
      </c>
      <c r="D487" s="52"/>
      <c r="E487" s="53"/>
      <c r="F487" s="76" t="s">
        <v>94</v>
      </c>
      <c r="G487" s="53"/>
      <c r="H487" s="53"/>
      <c r="I487" s="53"/>
      <c r="J487" s="76" t="s">
        <v>155</v>
      </c>
      <c r="K487" s="50"/>
      <c r="L487" s="53"/>
      <c r="M487" s="53"/>
      <c r="N487" s="53"/>
      <c r="O487" s="53"/>
      <c r="P487" s="76" t="s">
        <v>94</v>
      </c>
      <c r="Q487" s="53"/>
      <c r="R487" s="53"/>
      <c r="S487" s="53"/>
      <c r="T487" s="76" t="s">
        <v>94</v>
      </c>
      <c r="U487" s="53"/>
      <c r="V487" s="76" t="s">
        <v>94</v>
      </c>
      <c r="W487" s="53"/>
      <c r="X487" s="53"/>
      <c r="Y487" s="53"/>
      <c r="Z487" s="53"/>
      <c r="AA487" s="53"/>
      <c r="AB487" s="76" t="s">
        <v>94</v>
      </c>
      <c r="AC487" s="53"/>
      <c r="AD487" s="53"/>
      <c r="AE487" s="53"/>
      <c r="AF487" s="53"/>
      <c r="AG487" s="53"/>
      <c r="AH487" s="138" t="s">
        <v>120</v>
      </c>
      <c r="AI487" s="53"/>
      <c r="AJ487" s="53"/>
      <c r="AK487" s="76" t="s">
        <v>94</v>
      </c>
      <c r="AL487" s="53"/>
      <c r="AM487" s="134"/>
      <c r="AN487" s="134"/>
      <c r="AO487" s="134"/>
      <c r="AP487" s="134"/>
      <c r="AQ487" s="106">
        <v>8</v>
      </c>
      <c r="AR487" s="50">
        <f t="shared" si="73"/>
        <v>136</v>
      </c>
      <c r="AS487" s="137">
        <f t="shared" si="72"/>
        <v>0.0588235294117647</v>
      </c>
    </row>
    <row r="488" ht="12.75" customHeight="1" spans="1:45">
      <c r="A488" s="130"/>
      <c r="B488" s="49"/>
      <c r="C488" s="40" t="s">
        <v>161</v>
      </c>
      <c r="D488" s="52"/>
      <c r="E488" s="53"/>
      <c r="F488" s="76" t="s">
        <v>94</v>
      </c>
      <c r="G488" s="53"/>
      <c r="H488" s="53"/>
      <c r="I488" s="53"/>
      <c r="J488" s="76" t="s">
        <v>155</v>
      </c>
      <c r="K488" s="50"/>
      <c r="L488" s="53"/>
      <c r="M488" s="53"/>
      <c r="N488" s="53"/>
      <c r="O488" s="53"/>
      <c r="P488" s="76" t="s">
        <v>94</v>
      </c>
      <c r="Q488" s="53"/>
      <c r="R488" s="53"/>
      <c r="S488" s="53"/>
      <c r="T488" s="76" t="s">
        <v>94</v>
      </c>
      <c r="U488" s="53"/>
      <c r="V488" s="76" t="s">
        <v>94</v>
      </c>
      <c r="W488" s="53"/>
      <c r="X488" s="53"/>
      <c r="Y488" s="53"/>
      <c r="Z488" s="53"/>
      <c r="AA488" s="53"/>
      <c r="AB488" s="76" t="s">
        <v>94</v>
      </c>
      <c r="AC488" s="53"/>
      <c r="AD488" s="53"/>
      <c r="AE488" s="53"/>
      <c r="AF488" s="53"/>
      <c r="AG488" s="53"/>
      <c r="AH488" s="138" t="s">
        <v>120</v>
      </c>
      <c r="AI488" s="53"/>
      <c r="AJ488" s="53"/>
      <c r="AK488" s="76" t="s">
        <v>94</v>
      </c>
      <c r="AL488" s="53"/>
      <c r="AM488" s="134"/>
      <c r="AN488" s="134"/>
      <c r="AO488" s="134"/>
      <c r="AP488" s="134"/>
      <c r="AQ488" s="106">
        <v>8</v>
      </c>
      <c r="AR488" s="50">
        <f t="shared" si="73"/>
        <v>136</v>
      </c>
      <c r="AS488" s="137">
        <f t="shared" si="72"/>
        <v>0.0588235294117647</v>
      </c>
    </row>
    <row r="489" ht="12.75" customHeight="1" spans="1:45">
      <c r="A489" s="130"/>
      <c r="B489" s="49"/>
      <c r="C489" s="40" t="s">
        <v>162</v>
      </c>
      <c r="D489" s="52"/>
      <c r="E489" s="53"/>
      <c r="F489" s="76" t="s">
        <v>94</v>
      </c>
      <c r="G489" s="53"/>
      <c r="H489" s="53"/>
      <c r="I489" s="53"/>
      <c r="J489" s="76" t="s">
        <v>155</v>
      </c>
      <c r="K489" s="50"/>
      <c r="L489" s="53"/>
      <c r="M489" s="53"/>
      <c r="N489" s="53"/>
      <c r="O489" s="53"/>
      <c r="P489" s="76" t="s">
        <v>94</v>
      </c>
      <c r="Q489" s="53"/>
      <c r="R489" s="53"/>
      <c r="S489" s="53"/>
      <c r="T489" s="76" t="s">
        <v>94</v>
      </c>
      <c r="U489" s="53"/>
      <c r="V489" s="76" t="s">
        <v>94</v>
      </c>
      <c r="W489" s="53"/>
      <c r="X489" s="53"/>
      <c r="Y489" s="53"/>
      <c r="Z489" s="53"/>
      <c r="AA489" s="53"/>
      <c r="AB489" s="76" t="s">
        <v>94</v>
      </c>
      <c r="AC489" s="53"/>
      <c r="AD489" s="53"/>
      <c r="AE489" s="53"/>
      <c r="AF489" s="53"/>
      <c r="AG489" s="53"/>
      <c r="AH489" s="138" t="s">
        <v>120</v>
      </c>
      <c r="AI489" s="53"/>
      <c r="AJ489" s="53"/>
      <c r="AK489" s="76" t="s">
        <v>94</v>
      </c>
      <c r="AL489" s="53"/>
      <c r="AM489" s="134"/>
      <c r="AN489" s="134"/>
      <c r="AO489" s="134"/>
      <c r="AP489" s="134"/>
      <c r="AQ489" s="106">
        <v>8</v>
      </c>
      <c r="AR489" s="50">
        <f t="shared" si="73"/>
        <v>136</v>
      </c>
      <c r="AS489" s="137">
        <f t="shared" si="72"/>
        <v>0.0588235294117647</v>
      </c>
    </row>
    <row r="490" ht="12.75" customHeight="1" spans="1:45">
      <c r="A490" s="130"/>
      <c r="B490" s="38" t="s">
        <v>140</v>
      </c>
      <c r="C490" s="40" t="s">
        <v>154</v>
      </c>
      <c r="D490" s="52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76" t="s">
        <v>94</v>
      </c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165" t="s">
        <v>120</v>
      </c>
      <c r="AL490" s="53"/>
      <c r="AM490" s="134"/>
      <c r="AN490" s="134"/>
      <c r="AO490" s="134"/>
      <c r="AP490" s="134"/>
      <c r="AQ490" s="106">
        <v>2</v>
      </c>
      <c r="AR490" s="50">
        <f>34*2</f>
        <v>68</v>
      </c>
      <c r="AS490" s="137">
        <f t="shared" si="72"/>
        <v>0.0294117647058824</v>
      </c>
    </row>
    <row r="491" ht="12.75" customHeight="1" spans="1:45">
      <c r="A491" s="130"/>
      <c r="B491" s="49"/>
      <c r="C491" s="40" t="s">
        <v>156</v>
      </c>
      <c r="D491" s="132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76" t="s">
        <v>94</v>
      </c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165" t="s">
        <v>120</v>
      </c>
      <c r="AL491" s="53"/>
      <c r="AM491" s="134"/>
      <c r="AN491" s="134"/>
      <c r="AO491" s="134"/>
      <c r="AP491" s="134"/>
      <c r="AQ491" s="106">
        <v>2</v>
      </c>
      <c r="AR491" s="50">
        <f t="shared" ref="AR491:AR497" si="74">34*2</f>
        <v>68</v>
      </c>
      <c r="AS491" s="137">
        <f t="shared" si="72"/>
        <v>0.0294117647058824</v>
      </c>
    </row>
    <row r="492" spans="1:45">
      <c r="A492" s="130"/>
      <c r="B492" s="49"/>
      <c r="C492" s="40" t="s">
        <v>157</v>
      </c>
      <c r="D492" s="52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76" t="s">
        <v>94</v>
      </c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165" t="s">
        <v>120</v>
      </c>
      <c r="AL492" s="53"/>
      <c r="AM492" s="134"/>
      <c r="AN492" s="134"/>
      <c r="AO492" s="134"/>
      <c r="AP492" s="134"/>
      <c r="AQ492" s="106">
        <v>2</v>
      </c>
      <c r="AR492" s="50">
        <f t="shared" si="74"/>
        <v>68</v>
      </c>
      <c r="AS492" s="137">
        <f t="shared" si="72"/>
        <v>0.0294117647058824</v>
      </c>
    </row>
    <row r="493" spans="1:45">
      <c r="A493" s="130"/>
      <c r="B493" s="49"/>
      <c r="C493" s="40" t="s">
        <v>158</v>
      </c>
      <c r="D493" s="132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76" t="s">
        <v>94</v>
      </c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152"/>
      <c r="AL493" s="53"/>
      <c r="AM493" s="134"/>
      <c r="AN493" s="134"/>
      <c r="AO493" s="134"/>
      <c r="AP493" s="134"/>
      <c r="AQ493" s="106">
        <v>1</v>
      </c>
      <c r="AR493" s="50">
        <f t="shared" si="74"/>
        <v>68</v>
      </c>
      <c r="AS493" s="137">
        <f t="shared" si="72"/>
        <v>0.0147058823529412</v>
      </c>
    </row>
    <row r="494" spans="1:45">
      <c r="A494" s="130"/>
      <c r="B494" s="49"/>
      <c r="C494" s="40" t="s">
        <v>159</v>
      </c>
      <c r="D494" s="132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76" t="s">
        <v>94</v>
      </c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134"/>
      <c r="AN494" s="134"/>
      <c r="AO494" s="134"/>
      <c r="AP494" s="134"/>
      <c r="AQ494" s="106">
        <v>1</v>
      </c>
      <c r="AR494" s="50">
        <f t="shared" si="74"/>
        <v>68</v>
      </c>
      <c r="AS494" s="137">
        <f t="shared" si="72"/>
        <v>0.0147058823529412</v>
      </c>
    </row>
    <row r="495" spans="1:45">
      <c r="A495" s="130"/>
      <c r="B495" s="49"/>
      <c r="C495" s="40" t="s">
        <v>160</v>
      </c>
      <c r="D495" s="132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76" t="s">
        <v>94</v>
      </c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134"/>
      <c r="AN495" s="134"/>
      <c r="AO495" s="134"/>
      <c r="AP495" s="134"/>
      <c r="AQ495" s="106">
        <v>1</v>
      </c>
      <c r="AR495" s="50">
        <f t="shared" si="74"/>
        <v>68</v>
      </c>
      <c r="AS495" s="137">
        <f t="shared" si="72"/>
        <v>0.0147058823529412</v>
      </c>
    </row>
    <row r="496" spans="1:45">
      <c r="A496" s="130"/>
      <c r="B496" s="49"/>
      <c r="C496" s="40" t="s">
        <v>161</v>
      </c>
      <c r="D496" s="132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76" t="s">
        <v>94</v>
      </c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134"/>
      <c r="AN496" s="134"/>
      <c r="AO496" s="134"/>
      <c r="AP496" s="134"/>
      <c r="AQ496" s="106">
        <v>1</v>
      </c>
      <c r="AR496" s="50">
        <f t="shared" si="74"/>
        <v>68</v>
      </c>
      <c r="AS496" s="137">
        <f t="shared" si="72"/>
        <v>0.0147058823529412</v>
      </c>
    </row>
    <row r="497" spans="1:45">
      <c r="A497" s="130"/>
      <c r="B497" s="49"/>
      <c r="C497" s="40" t="s">
        <v>162</v>
      </c>
      <c r="D497" s="132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76" t="s">
        <v>94</v>
      </c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134"/>
      <c r="AN497" s="134"/>
      <c r="AO497" s="134"/>
      <c r="AP497" s="134"/>
      <c r="AQ497" s="106">
        <v>1</v>
      </c>
      <c r="AR497" s="50">
        <f t="shared" si="74"/>
        <v>68</v>
      </c>
      <c r="AS497" s="137">
        <f t="shared" si="72"/>
        <v>0.0147058823529412</v>
      </c>
    </row>
    <row r="498" spans="1:45">
      <c r="A498" s="130"/>
      <c r="B498" s="38" t="s">
        <v>152</v>
      </c>
      <c r="C498" s="40" t="s">
        <v>154</v>
      </c>
      <c r="D498" s="132"/>
      <c r="E498" s="53"/>
      <c r="F498" s="53"/>
      <c r="G498" s="53"/>
      <c r="H498" s="53"/>
      <c r="I498" s="53"/>
      <c r="J498" s="53"/>
      <c r="K498" s="53"/>
      <c r="L498" s="76" t="s">
        <v>94</v>
      </c>
      <c r="M498" s="53"/>
      <c r="N498" s="53"/>
      <c r="O498" s="53"/>
      <c r="P498" s="53"/>
      <c r="Q498" s="53"/>
      <c r="R498" s="53"/>
      <c r="S498" s="76" t="s">
        <v>94</v>
      </c>
      <c r="T498" s="53"/>
      <c r="U498" s="53"/>
      <c r="V498" s="53"/>
      <c r="W498" s="53"/>
      <c r="X498" s="76" t="s">
        <v>94</v>
      </c>
      <c r="Y498" s="53"/>
      <c r="Z498" s="53"/>
      <c r="AA498" s="53"/>
      <c r="AB498" s="76" t="s">
        <v>94</v>
      </c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134"/>
      <c r="AN498" s="134"/>
      <c r="AO498" s="134"/>
      <c r="AP498" s="134"/>
      <c r="AQ498" s="106">
        <v>4</v>
      </c>
      <c r="AR498" s="50">
        <f t="shared" ref="AR498:AR513" si="75">34*3</f>
        <v>102</v>
      </c>
      <c r="AS498" s="137">
        <f t="shared" si="72"/>
        <v>0.0392156862745098</v>
      </c>
    </row>
    <row r="499" ht="12.75" customHeight="1" spans="1:45">
      <c r="A499" s="130"/>
      <c r="B499" s="49"/>
      <c r="C499" s="40" t="s">
        <v>156</v>
      </c>
      <c r="D499" s="52"/>
      <c r="E499" s="53"/>
      <c r="F499" s="53"/>
      <c r="G499" s="53"/>
      <c r="H499" s="53"/>
      <c r="I499" s="53"/>
      <c r="J499" s="53"/>
      <c r="K499" s="53"/>
      <c r="L499" s="76" t="s">
        <v>94</v>
      </c>
      <c r="M499" s="53"/>
      <c r="N499" s="53"/>
      <c r="O499" s="53"/>
      <c r="P499" s="53"/>
      <c r="Q499" s="53"/>
      <c r="R499" s="53"/>
      <c r="S499" s="76" t="s">
        <v>94</v>
      </c>
      <c r="T499" s="53"/>
      <c r="U499" s="53"/>
      <c r="V499" s="53"/>
      <c r="W499" s="53"/>
      <c r="X499" s="76" t="s">
        <v>94</v>
      </c>
      <c r="Y499" s="53"/>
      <c r="Z499" s="53"/>
      <c r="AA499" s="53"/>
      <c r="AB499" s="76" t="s">
        <v>94</v>
      </c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134"/>
      <c r="AN499" s="134"/>
      <c r="AO499" s="134"/>
      <c r="AP499" s="134"/>
      <c r="AQ499" s="106">
        <v>4</v>
      </c>
      <c r="AR499" s="50">
        <f t="shared" si="75"/>
        <v>102</v>
      </c>
      <c r="AS499" s="137">
        <f t="shared" si="72"/>
        <v>0.0392156862745098</v>
      </c>
    </row>
    <row r="500" ht="12.75" customHeight="1" spans="1:45">
      <c r="A500" s="130"/>
      <c r="B500" s="49"/>
      <c r="C500" s="40" t="s">
        <v>157</v>
      </c>
      <c r="D500" s="52"/>
      <c r="E500" s="53"/>
      <c r="F500" s="53"/>
      <c r="G500" s="53"/>
      <c r="H500" s="53"/>
      <c r="I500" s="53"/>
      <c r="J500" s="53"/>
      <c r="K500" s="53"/>
      <c r="L500" s="76" t="s">
        <v>94</v>
      </c>
      <c r="M500" s="53"/>
      <c r="N500" s="53"/>
      <c r="O500" s="53"/>
      <c r="P500" s="53"/>
      <c r="Q500" s="53"/>
      <c r="R500" s="53"/>
      <c r="S500" s="76" t="s">
        <v>94</v>
      </c>
      <c r="T500" s="53"/>
      <c r="U500" s="53"/>
      <c r="V500" s="53"/>
      <c r="W500" s="53"/>
      <c r="X500" s="76" t="s">
        <v>94</v>
      </c>
      <c r="Y500" s="53"/>
      <c r="Z500" s="53"/>
      <c r="AA500" s="53"/>
      <c r="AB500" s="76" t="s">
        <v>94</v>
      </c>
      <c r="AC500" s="53"/>
      <c r="AD500" s="53"/>
      <c r="AE500" s="53"/>
      <c r="AF500" s="53"/>
      <c r="AG500" s="53"/>
      <c r="AH500" s="53"/>
      <c r="AI500" s="134"/>
      <c r="AJ500" s="134"/>
      <c r="AK500" s="53"/>
      <c r="AL500" s="53"/>
      <c r="AM500" s="134"/>
      <c r="AN500" s="134"/>
      <c r="AO500" s="134"/>
      <c r="AP500" s="134"/>
      <c r="AQ500" s="106">
        <v>4</v>
      </c>
      <c r="AR500" s="50">
        <f t="shared" si="75"/>
        <v>102</v>
      </c>
      <c r="AS500" s="137">
        <f t="shared" si="72"/>
        <v>0.0392156862745098</v>
      </c>
    </row>
    <row r="501" spans="1:45">
      <c r="A501" s="130"/>
      <c r="B501" s="49"/>
      <c r="C501" s="40" t="s">
        <v>158</v>
      </c>
      <c r="D501" s="52"/>
      <c r="E501" s="53"/>
      <c r="F501" s="53"/>
      <c r="G501" s="53"/>
      <c r="H501" s="53"/>
      <c r="I501" s="53"/>
      <c r="J501" s="53"/>
      <c r="K501" s="53"/>
      <c r="L501" s="76" t="s">
        <v>94</v>
      </c>
      <c r="M501" s="53"/>
      <c r="N501" s="53"/>
      <c r="O501" s="53"/>
      <c r="P501" s="53"/>
      <c r="Q501" s="53"/>
      <c r="R501" s="53"/>
      <c r="S501" s="76" t="s">
        <v>94</v>
      </c>
      <c r="T501" s="53"/>
      <c r="U501" s="53"/>
      <c r="V501" s="53"/>
      <c r="W501" s="53"/>
      <c r="X501" s="76" t="s">
        <v>94</v>
      </c>
      <c r="Y501" s="53"/>
      <c r="Z501" s="53"/>
      <c r="AA501" s="53"/>
      <c r="AB501" s="76" t="s">
        <v>94</v>
      </c>
      <c r="AC501" s="53"/>
      <c r="AD501" s="53"/>
      <c r="AE501" s="53"/>
      <c r="AF501" s="53"/>
      <c r="AG501" s="53"/>
      <c r="AH501" s="53"/>
      <c r="AI501" s="134"/>
      <c r="AJ501" s="134"/>
      <c r="AK501" s="165" t="s">
        <v>120</v>
      </c>
      <c r="AL501" s="53"/>
      <c r="AM501" s="134"/>
      <c r="AN501" s="134"/>
      <c r="AO501" s="134"/>
      <c r="AP501" s="134"/>
      <c r="AQ501" s="106">
        <v>5</v>
      </c>
      <c r="AR501" s="50">
        <f t="shared" si="75"/>
        <v>102</v>
      </c>
      <c r="AS501" s="137">
        <f t="shared" si="72"/>
        <v>0.0490196078431373</v>
      </c>
    </row>
    <row r="502" spans="1:45">
      <c r="A502" s="130"/>
      <c r="B502" s="49"/>
      <c r="C502" s="40" t="s">
        <v>159</v>
      </c>
      <c r="D502" s="52"/>
      <c r="E502" s="53"/>
      <c r="F502" s="53"/>
      <c r="G502" s="53"/>
      <c r="H502" s="53"/>
      <c r="I502" s="53"/>
      <c r="J502" s="53"/>
      <c r="K502" s="53"/>
      <c r="L502" s="76" t="s">
        <v>94</v>
      </c>
      <c r="M502" s="53"/>
      <c r="N502" s="53"/>
      <c r="O502" s="53"/>
      <c r="P502" s="53"/>
      <c r="Q502" s="53"/>
      <c r="R502" s="53"/>
      <c r="S502" s="76" t="s">
        <v>94</v>
      </c>
      <c r="T502" s="53"/>
      <c r="U502" s="53"/>
      <c r="V502" s="53"/>
      <c r="W502" s="53"/>
      <c r="X502" s="76" t="s">
        <v>94</v>
      </c>
      <c r="Y502" s="53"/>
      <c r="Z502" s="53"/>
      <c r="AA502" s="53"/>
      <c r="AB502" s="76" t="s">
        <v>94</v>
      </c>
      <c r="AC502" s="53"/>
      <c r="AD502" s="53"/>
      <c r="AE502" s="53"/>
      <c r="AF502" s="53"/>
      <c r="AG502" s="53"/>
      <c r="AH502" s="53"/>
      <c r="AI502" s="134"/>
      <c r="AJ502" s="134"/>
      <c r="AK502" s="165" t="s">
        <v>120</v>
      </c>
      <c r="AL502" s="53"/>
      <c r="AM502" s="134"/>
      <c r="AN502" s="134"/>
      <c r="AO502" s="134"/>
      <c r="AP502" s="134"/>
      <c r="AQ502" s="106">
        <v>5</v>
      </c>
      <c r="AR502" s="50">
        <f t="shared" si="75"/>
        <v>102</v>
      </c>
      <c r="AS502" s="137">
        <f t="shared" si="72"/>
        <v>0.0490196078431373</v>
      </c>
    </row>
    <row r="503" spans="1:45">
      <c r="A503" s="130"/>
      <c r="B503" s="49"/>
      <c r="C503" s="40" t="s">
        <v>160</v>
      </c>
      <c r="D503" s="52"/>
      <c r="E503" s="53"/>
      <c r="F503" s="53"/>
      <c r="G503" s="53"/>
      <c r="H503" s="53"/>
      <c r="I503" s="53"/>
      <c r="J503" s="53"/>
      <c r="K503" s="53"/>
      <c r="L503" s="76" t="s">
        <v>94</v>
      </c>
      <c r="M503" s="53"/>
      <c r="N503" s="53"/>
      <c r="O503" s="53"/>
      <c r="P503" s="53"/>
      <c r="Q503" s="53"/>
      <c r="R503" s="53"/>
      <c r="S503" s="76" t="s">
        <v>94</v>
      </c>
      <c r="T503" s="53"/>
      <c r="U503" s="53"/>
      <c r="V503" s="53"/>
      <c r="W503" s="53"/>
      <c r="X503" s="76" t="s">
        <v>94</v>
      </c>
      <c r="Y503" s="53"/>
      <c r="Z503" s="53"/>
      <c r="AA503" s="53"/>
      <c r="AB503" s="76" t="s">
        <v>94</v>
      </c>
      <c r="AC503" s="53"/>
      <c r="AD503" s="53"/>
      <c r="AE503" s="53"/>
      <c r="AF503" s="53"/>
      <c r="AG503" s="53"/>
      <c r="AH503" s="53"/>
      <c r="AI503" s="134"/>
      <c r="AJ503" s="134"/>
      <c r="AK503" s="165" t="s">
        <v>120</v>
      </c>
      <c r="AL503" s="53"/>
      <c r="AM503" s="134"/>
      <c r="AN503" s="134"/>
      <c r="AO503" s="134"/>
      <c r="AP503" s="134"/>
      <c r="AQ503" s="106">
        <v>5</v>
      </c>
      <c r="AR503" s="50">
        <f t="shared" si="75"/>
        <v>102</v>
      </c>
      <c r="AS503" s="137">
        <f t="shared" si="72"/>
        <v>0.0490196078431373</v>
      </c>
    </row>
    <row r="504" spans="1:45">
      <c r="A504" s="130"/>
      <c r="B504" s="49"/>
      <c r="C504" s="40" t="s">
        <v>161</v>
      </c>
      <c r="D504" s="52"/>
      <c r="E504" s="53"/>
      <c r="F504" s="53"/>
      <c r="G504" s="53"/>
      <c r="H504" s="53"/>
      <c r="I504" s="53"/>
      <c r="J504" s="53"/>
      <c r="K504" s="53"/>
      <c r="L504" s="76" t="s">
        <v>94</v>
      </c>
      <c r="M504" s="53"/>
      <c r="N504" s="53"/>
      <c r="O504" s="53"/>
      <c r="P504" s="53"/>
      <c r="Q504" s="53"/>
      <c r="R504" s="53"/>
      <c r="S504" s="76" t="s">
        <v>94</v>
      </c>
      <c r="T504" s="53"/>
      <c r="U504" s="53"/>
      <c r="V504" s="53"/>
      <c r="W504" s="53"/>
      <c r="X504" s="76" t="s">
        <v>94</v>
      </c>
      <c r="Y504" s="53"/>
      <c r="Z504" s="53"/>
      <c r="AA504" s="53"/>
      <c r="AB504" s="76" t="s">
        <v>94</v>
      </c>
      <c r="AC504" s="53"/>
      <c r="AD504" s="53"/>
      <c r="AE504" s="53"/>
      <c r="AF504" s="53"/>
      <c r="AG504" s="53"/>
      <c r="AH504" s="53"/>
      <c r="AI504" s="134"/>
      <c r="AJ504" s="134"/>
      <c r="AL504" s="53"/>
      <c r="AM504" s="134"/>
      <c r="AN504" s="134"/>
      <c r="AO504" s="134"/>
      <c r="AP504" s="134"/>
      <c r="AQ504" s="106">
        <v>4</v>
      </c>
      <c r="AR504" s="50">
        <f t="shared" si="75"/>
        <v>102</v>
      </c>
      <c r="AS504" s="137">
        <f t="shared" si="72"/>
        <v>0.0392156862745098</v>
      </c>
    </row>
    <row r="505" spans="1:45">
      <c r="A505" s="130"/>
      <c r="B505" s="49"/>
      <c r="C505" s="40" t="s">
        <v>162</v>
      </c>
      <c r="D505" s="52"/>
      <c r="E505" s="53"/>
      <c r="F505" s="53"/>
      <c r="G505" s="53"/>
      <c r="H505" s="53"/>
      <c r="I505" s="53"/>
      <c r="J505" s="53"/>
      <c r="K505" s="53"/>
      <c r="L505" s="76" t="s">
        <v>94</v>
      </c>
      <c r="M505" s="53"/>
      <c r="N505" s="53"/>
      <c r="O505" s="53"/>
      <c r="P505" s="53"/>
      <c r="Q505" s="53"/>
      <c r="R505" s="53"/>
      <c r="S505" s="76" t="s">
        <v>94</v>
      </c>
      <c r="T505" s="53"/>
      <c r="U505" s="53"/>
      <c r="V505" s="53"/>
      <c r="W505" s="53"/>
      <c r="X505" s="76" t="s">
        <v>94</v>
      </c>
      <c r="Y505" s="53"/>
      <c r="Z505" s="53"/>
      <c r="AA505" s="53"/>
      <c r="AB505" s="76" t="s">
        <v>94</v>
      </c>
      <c r="AC505" s="53"/>
      <c r="AD505" s="53"/>
      <c r="AE505" s="53"/>
      <c r="AF505" s="53"/>
      <c r="AG505" s="53"/>
      <c r="AH505" s="53"/>
      <c r="AI505" s="134"/>
      <c r="AJ505" s="134"/>
      <c r="AK505" s="152"/>
      <c r="AL505" s="53"/>
      <c r="AM505" s="134"/>
      <c r="AN505" s="134"/>
      <c r="AO505" s="134"/>
      <c r="AP505" s="134"/>
      <c r="AQ505" s="106">
        <v>4</v>
      </c>
      <c r="AR505" s="50">
        <f t="shared" si="75"/>
        <v>102</v>
      </c>
      <c r="AS505" s="137">
        <f t="shared" si="72"/>
        <v>0.0392156862745098</v>
      </c>
    </row>
    <row r="506" spans="1:45">
      <c r="A506" s="130"/>
      <c r="B506" s="38" t="s">
        <v>163</v>
      </c>
      <c r="C506" s="40" t="s">
        <v>154</v>
      </c>
      <c r="D506" s="52"/>
      <c r="E506" s="53"/>
      <c r="F506" s="53"/>
      <c r="G506" s="53"/>
      <c r="H506" s="53"/>
      <c r="I506" s="53"/>
      <c r="J506" s="53"/>
      <c r="K506" s="53"/>
      <c r="L506" s="53"/>
      <c r="M506" s="76" t="s">
        <v>94</v>
      </c>
      <c r="N506" s="53"/>
      <c r="O506" s="53"/>
      <c r="P506" s="53"/>
      <c r="Q506" s="53"/>
      <c r="R506" s="53"/>
      <c r="S506" s="53"/>
      <c r="T506" s="53"/>
      <c r="U506" s="53"/>
      <c r="V506" s="76" t="s">
        <v>94</v>
      </c>
      <c r="W506" s="53"/>
      <c r="X506" s="53"/>
      <c r="Y506" s="53"/>
      <c r="Z506" s="53"/>
      <c r="AA506" s="53"/>
      <c r="AB506" s="53"/>
      <c r="AC506" s="76" t="s">
        <v>94</v>
      </c>
      <c r="AD506" s="53"/>
      <c r="AE506" s="53"/>
      <c r="AF506" s="53"/>
      <c r="AG506" s="53"/>
      <c r="AH506" s="53"/>
      <c r="AI506" s="166" t="s">
        <v>120</v>
      </c>
      <c r="AJ506" s="134"/>
      <c r="AK506" s="53"/>
      <c r="AL506" s="53"/>
      <c r="AM506" s="134"/>
      <c r="AN506" s="134"/>
      <c r="AO506" s="134"/>
      <c r="AP506" s="134"/>
      <c r="AQ506" s="106">
        <v>4</v>
      </c>
      <c r="AR506" s="50">
        <f t="shared" si="75"/>
        <v>102</v>
      </c>
      <c r="AS506" s="137">
        <f t="shared" si="72"/>
        <v>0.0392156862745098</v>
      </c>
    </row>
    <row r="507" ht="12.75" customHeight="1" spans="1:45">
      <c r="A507" s="130"/>
      <c r="B507" s="49"/>
      <c r="C507" s="40" t="s">
        <v>156</v>
      </c>
      <c r="D507" s="52"/>
      <c r="E507" s="53"/>
      <c r="F507" s="53"/>
      <c r="G507" s="53"/>
      <c r="H507" s="53"/>
      <c r="I507" s="53"/>
      <c r="J507" s="53"/>
      <c r="K507" s="53"/>
      <c r="L507" s="53"/>
      <c r="M507" s="76" t="s">
        <v>94</v>
      </c>
      <c r="N507" s="53"/>
      <c r="O507" s="53"/>
      <c r="P507" s="53"/>
      <c r="Q507" s="53"/>
      <c r="R507" s="53"/>
      <c r="S507" s="53"/>
      <c r="T507" s="53"/>
      <c r="U507" s="53"/>
      <c r="V507" s="76" t="s">
        <v>94</v>
      </c>
      <c r="W507" s="53"/>
      <c r="X507" s="53"/>
      <c r="Y507" s="53"/>
      <c r="Z507" s="53"/>
      <c r="AA507" s="53"/>
      <c r="AB507" s="53"/>
      <c r="AC507" s="76" t="s">
        <v>94</v>
      </c>
      <c r="AD507" s="53"/>
      <c r="AE507" s="53"/>
      <c r="AF507" s="53"/>
      <c r="AG507" s="53"/>
      <c r="AH507" s="53"/>
      <c r="AI507" s="166" t="s">
        <v>120</v>
      </c>
      <c r="AJ507" s="134"/>
      <c r="AK507" s="53"/>
      <c r="AL507" s="53"/>
      <c r="AM507" s="134"/>
      <c r="AN507" s="134"/>
      <c r="AO507" s="134"/>
      <c r="AP507" s="134"/>
      <c r="AQ507" s="106">
        <v>4</v>
      </c>
      <c r="AR507" s="50">
        <f t="shared" si="75"/>
        <v>102</v>
      </c>
      <c r="AS507" s="137">
        <f t="shared" si="72"/>
        <v>0.0392156862745098</v>
      </c>
    </row>
    <row r="508" ht="12.75" customHeight="1" spans="1:45">
      <c r="A508" s="130"/>
      <c r="B508" s="49"/>
      <c r="C508" s="40" t="s">
        <v>157</v>
      </c>
      <c r="D508" s="52"/>
      <c r="E508" s="53"/>
      <c r="F508" s="53"/>
      <c r="G508" s="53"/>
      <c r="H508" s="53"/>
      <c r="I508" s="53"/>
      <c r="J508" s="53"/>
      <c r="K508" s="53"/>
      <c r="L508" s="53"/>
      <c r="M508" s="76" t="s">
        <v>94</v>
      </c>
      <c r="N508" s="53"/>
      <c r="O508" s="53"/>
      <c r="P508" s="53"/>
      <c r="Q508" s="53"/>
      <c r="R508" s="53"/>
      <c r="S508" s="53"/>
      <c r="T508" s="53"/>
      <c r="U508" s="53"/>
      <c r="V508" s="76" t="s">
        <v>94</v>
      </c>
      <c r="W508" s="53"/>
      <c r="X508" s="53"/>
      <c r="Y508" s="53"/>
      <c r="Z508" s="53"/>
      <c r="AA508" s="53"/>
      <c r="AB508" s="53"/>
      <c r="AC508" s="76" t="s">
        <v>94</v>
      </c>
      <c r="AD508" s="53"/>
      <c r="AE508" s="53"/>
      <c r="AF508" s="53"/>
      <c r="AG508" s="53"/>
      <c r="AH508" s="53"/>
      <c r="AI508" s="166" t="s">
        <v>120</v>
      </c>
      <c r="AJ508" s="134"/>
      <c r="AK508" s="53"/>
      <c r="AL508" s="53"/>
      <c r="AM508" s="134"/>
      <c r="AN508" s="134"/>
      <c r="AO508" s="134"/>
      <c r="AP508" s="134"/>
      <c r="AQ508" s="106">
        <v>4</v>
      </c>
      <c r="AR508" s="50">
        <f t="shared" si="75"/>
        <v>102</v>
      </c>
      <c r="AS508" s="137">
        <f t="shared" si="72"/>
        <v>0.0392156862745098</v>
      </c>
    </row>
    <row r="509" ht="12.75" customHeight="1" spans="1:45">
      <c r="A509" s="130"/>
      <c r="B509" s="49"/>
      <c r="C509" s="40" t="s">
        <v>158</v>
      </c>
      <c r="D509" s="132"/>
      <c r="E509" s="53"/>
      <c r="F509" s="53"/>
      <c r="G509" s="53"/>
      <c r="H509" s="53"/>
      <c r="I509" s="53"/>
      <c r="J509" s="53"/>
      <c r="K509" s="53"/>
      <c r="L509" s="53"/>
      <c r="M509" s="76" t="s">
        <v>94</v>
      </c>
      <c r="N509" s="53"/>
      <c r="O509" s="53"/>
      <c r="P509" s="53"/>
      <c r="Q509" s="53"/>
      <c r="R509" s="53"/>
      <c r="S509" s="53"/>
      <c r="T509" s="53"/>
      <c r="U509" s="53"/>
      <c r="V509" s="76" t="s">
        <v>94</v>
      </c>
      <c r="W509" s="53"/>
      <c r="X509" s="53"/>
      <c r="Y509" s="53"/>
      <c r="Z509" s="53"/>
      <c r="AA509" s="53"/>
      <c r="AB509" s="53"/>
      <c r="AC509" s="76" t="s">
        <v>94</v>
      </c>
      <c r="AD509" s="53"/>
      <c r="AE509" s="53"/>
      <c r="AF509" s="53"/>
      <c r="AG509" s="53"/>
      <c r="AH509" s="53"/>
      <c r="AI509" s="166" t="s">
        <v>120</v>
      </c>
      <c r="AJ509" s="134"/>
      <c r="AK509" s="53"/>
      <c r="AL509" s="53"/>
      <c r="AM509" s="134"/>
      <c r="AN509" s="134"/>
      <c r="AO509" s="134"/>
      <c r="AP509" s="134"/>
      <c r="AQ509" s="106">
        <v>4</v>
      </c>
      <c r="AR509" s="50">
        <f t="shared" si="75"/>
        <v>102</v>
      </c>
      <c r="AS509" s="137">
        <f t="shared" si="72"/>
        <v>0.0392156862745098</v>
      </c>
    </row>
    <row r="510" ht="12.75" customHeight="1" spans="1:45">
      <c r="A510" s="130"/>
      <c r="B510" s="49"/>
      <c r="C510" s="40" t="s">
        <v>159</v>
      </c>
      <c r="D510" s="132"/>
      <c r="E510" s="53"/>
      <c r="F510" s="53"/>
      <c r="G510" s="53"/>
      <c r="H510" s="53"/>
      <c r="I510" s="53"/>
      <c r="J510" s="53"/>
      <c r="K510" s="53"/>
      <c r="L510" s="53"/>
      <c r="M510" s="76" t="s">
        <v>94</v>
      </c>
      <c r="N510" s="53"/>
      <c r="O510" s="53"/>
      <c r="P510" s="53"/>
      <c r="Q510" s="53"/>
      <c r="R510" s="53"/>
      <c r="S510" s="53"/>
      <c r="T510" s="53"/>
      <c r="U510" s="53"/>
      <c r="V510" s="76" t="s">
        <v>94</v>
      </c>
      <c r="W510" s="53"/>
      <c r="X510" s="53"/>
      <c r="Y510" s="53"/>
      <c r="Z510" s="53"/>
      <c r="AA510" s="53"/>
      <c r="AB510" s="53"/>
      <c r="AC510" s="76" t="s">
        <v>94</v>
      </c>
      <c r="AD510" s="53"/>
      <c r="AE510" s="53"/>
      <c r="AF510" s="53"/>
      <c r="AG510" s="53"/>
      <c r="AH510" s="53"/>
      <c r="AI510" s="166" t="s">
        <v>120</v>
      </c>
      <c r="AJ510" s="134"/>
      <c r="AK510" s="53"/>
      <c r="AL510" s="53"/>
      <c r="AM510" s="134"/>
      <c r="AN510" s="134"/>
      <c r="AO510" s="134"/>
      <c r="AP510" s="134"/>
      <c r="AQ510" s="106">
        <v>4</v>
      </c>
      <c r="AR510" s="50">
        <f t="shared" si="75"/>
        <v>102</v>
      </c>
      <c r="AS510" s="137">
        <f t="shared" si="72"/>
        <v>0.0392156862745098</v>
      </c>
    </row>
    <row r="511" ht="12.75" customHeight="1" spans="1:45">
      <c r="A511" s="130"/>
      <c r="B511" s="49"/>
      <c r="C511" s="40" t="s">
        <v>160</v>
      </c>
      <c r="D511" s="132"/>
      <c r="E511" s="53"/>
      <c r="F511" s="53"/>
      <c r="G511" s="53"/>
      <c r="H511" s="53"/>
      <c r="I511" s="53"/>
      <c r="J511" s="53"/>
      <c r="K511" s="53"/>
      <c r="L511" s="53"/>
      <c r="M511" s="76" t="s">
        <v>94</v>
      </c>
      <c r="N511" s="53"/>
      <c r="O511" s="53"/>
      <c r="P511" s="53"/>
      <c r="Q511" s="53"/>
      <c r="R511" s="53"/>
      <c r="S511" s="53"/>
      <c r="T511" s="53"/>
      <c r="U511" s="53"/>
      <c r="V511" s="76" t="s">
        <v>94</v>
      </c>
      <c r="W511" s="53"/>
      <c r="X511" s="53"/>
      <c r="Y511" s="53"/>
      <c r="Z511" s="53"/>
      <c r="AA511" s="53"/>
      <c r="AB511" s="53"/>
      <c r="AC511" s="76" t="s">
        <v>94</v>
      </c>
      <c r="AD511" s="53"/>
      <c r="AE511" s="53"/>
      <c r="AF511" s="53"/>
      <c r="AG511" s="53"/>
      <c r="AH511" s="53"/>
      <c r="AI511" s="166" t="s">
        <v>120</v>
      </c>
      <c r="AJ511" s="134"/>
      <c r="AK511" s="53"/>
      <c r="AL511" s="53"/>
      <c r="AM511" s="134"/>
      <c r="AN511" s="134"/>
      <c r="AO511" s="134"/>
      <c r="AP511" s="134"/>
      <c r="AQ511" s="106">
        <v>4</v>
      </c>
      <c r="AR511" s="50">
        <f t="shared" si="75"/>
        <v>102</v>
      </c>
      <c r="AS511" s="137">
        <f t="shared" si="72"/>
        <v>0.0392156862745098</v>
      </c>
    </row>
    <row r="512" ht="12.75" customHeight="1" spans="1:45">
      <c r="A512" s="130"/>
      <c r="B512" s="49"/>
      <c r="C512" s="40" t="s">
        <v>161</v>
      </c>
      <c r="D512" s="132"/>
      <c r="E512" s="53"/>
      <c r="F512" s="53"/>
      <c r="G512" s="53"/>
      <c r="H512" s="53"/>
      <c r="I512" s="53"/>
      <c r="J512" s="53"/>
      <c r="K512" s="53"/>
      <c r="L512" s="53"/>
      <c r="M512" s="76" t="s">
        <v>94</v>
      </c>
      <c r="N512" s="53"/>
      <c r="O512" s="53"/>
      <c r="P512" s="53"/>
      <c r="Q512" s="53"/>
      <c r="R512" s="53"/>
      <c r="S512" s="53"/>
      <c r="T512" s="53"/>
      <c r="U512" s="53"/>
      <c r="V512" s="76" t="s">
        <v>94</v>
      </c>
      <c r="W512" s="53"/>
      <c r="X512" s="53"/>
      <c r="Y512" s="53"/>
      <c r="Z512" s="53"/>
      <c r="AA512" s="53"/>
      <c r="AB512" s="53"/>
      <c r="AC512" s="76" t="s">
        <v>94</v>
      </c>
      <c r="AD512" s="53"/>
      <c r="AE512" s="53"/>
      <c r="AF512" s="53"/>
      <c r="AG512" s="53"/>
      <c r="AH512" s="53"/>
      <c r="AI512" s="166" t="s">
        <v>120</v>
      </c>
      <c r="AJ512" s="134"/>
      <c r="AK512" s="53"/>
      <c r="AL512" s="53"/>
      <c r="AM512" s="134"/>
      <c r="AN512" s="134"/>
      <c r="AO512" s="134"/>
      <c r="AP512" s="134"/>
      <c r="AQ512" s="106">
        <v>4</v>
      </c>
      <c r="AR512" s="50">
        <f t="shared" si="75"/>
        <v>102</v>
      </c>
      <c r="AS512" s="137">
        <f t="shared" si="72"/>
        <v>0.0392156862745098</v>
      </c>
    </row>
    <row r="513" ht="12.75" customHeight="1" spans="1:45">
      <c r="A513" s="130"/>
      <c r="B513" s="49"/>
      <c r="C513" s="40" t="s">
        <v>162</v>
      </c>
      <c r="D513" s="132"/>
      <c r="E513" s="53"/>
      <c r="F513" s="53"/>
      <c r="G513" s="53"/>
      <c r="H513" s="53"/>
      <c r="I513" s="53"/>
      <c r="J513" s="53"/>
      <c r="K513" s="53"/>
      <c r="L513" s="53"/>
      <c r="M513" s="76" t="s">
        <v>94</v>
      </c>
      <c r="N513" s="53"/>
      <c r="O513" s="53"/>
      <c r="P513" s="53"/>
      <c r="Q513" s="53"/>
      <c r="R513" s="53"/>
      <c r="S513" s="53"/>
      <c r="T513" s="53"/>
      <c r="U513" s="53"/>
      <c r="V513" s="76" t="s">
        <v>94</v>
      </c>
      <c r="W513" s="53"/>
      <c r="X513" s="53"/>
      <c r="Y513" s="53"/>
      <c r="Z513" s="53"/>
      <c r="AA513" s="53"/>
      <c r="AB513" s="53"/>
      <c r="AC513" s="76" t="s">
        <v>94</v>
      </c>
      <c r="AD513" s="53"/>
      <c r="AE513" s="53"/>
      <c r="AF513" s="53"/>
      <c r="AG513" s="53"/>
      <c r="AH513" s="53"/>
      <c r="AI513" s="166" t="s">
        <v>120</v>
      </c>
      <c r="AJ513" s="134"/>
      <c r="AK513" s="53"/>
      <c r="AL513" s="53"/>
      <c r="AM513" s="134"/>
      <c r="AN513" s="134"/>
      <c r="AO513" s="134"/>
      <c r="AP513" s="134"/>
      <c r="AQ513" s="106">
        <v>4</v>
      </c>
      <c r="AR513" s="50">
        <f t="shared" si="75"/>
        <v>102</v>
      </c>
      <c r="AS513" s="137">
        <f t="shared" si="72"/>
        <v>0.0392156862745098</v>
      </c>
    </row>
    <row r="514" ht="12.75" customHeight="1" spans="1:45">
      <c r="A514" s="130"/>
      <c r="B514" s="38" t="s">
        <v>164</v>
      </c>
      <c r="C514" s="40" t="s">
        <v>154</v>
      </c>
      <c r="D514" s="132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0"/>
      <c r="V514" s="76" t="s">
        <v>94</v>
      </c>
      <c r="W514" s="53"/>
      <c r="X514" s="53"/>
      <c r="Y514" s="53"/>
      <c r="Z514" s="53"/>
      <c r="AA514" s="53"/>
      <c r="AB514" s="53"/>
      <c r="AC514" s="76" t="s">
        <v>94</v>
      </c>
      <c r="AD514" s="53"/>
      <c r="AE514" s="53"/>
      <c r="AF514" s="53"/>
      <c r="AG514" s="53"/>
      <c r="AH514" s="53"/>
      <c r="AI514" s="134"/>
      <c r="AJ514" s="134"/>
      <c r="AK514" s="53"/>
      <c r="AL514" s="53"/>
      <c r="AM514" s="134"/>
      <c r="AN514" s="134"/>
      <c r="AO514" s="134"/>
      <c r="AP514" s="134"/>
      <c r="AQ514" s="106">
        <v>2</v>
      </c>
      <c r="AR514" s="50">
        <f>34*2</f>
        <v>68</v>
      </c>
      <c r="AS514" s="137">
        <f t="shared" si="72"/>
        <v>0.0294117647058824</v>
      </c>
    </row>
    <row r="515" spans="1:45">
      <c r="A515" s="130"/>
      <c r="B515" s="49"/>
      <c r="C515" s="40" t="s">
        <v>156</v>
      </c>
      <c r="D515" s="52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0"/>
      <c r="V515" s="76" t="s">
        <v>94</v>
      </c>
      <c r="W515" s="53"/>
      <c r="X515" s="53"/>
      <c r="Y515" s="53"/>
      <c r="Z515" s="53"/>
      <c r="AA515" s="53"/>
      <c r="AB515" s="53"/>
      <c r="AC515" s="76" t="s">
        <v>94</v>
      </c>
      <c r="AD515" s="53"/>
      <c r="AE515" s="53"/>
      <c r="AF515" s="53"/>
      <c r="AG515" s="53"/>
      <c r="AH515" s="53"/>
      <c r="AI515" s="134"/>
      <c r="AJ515" s="134"/>
      <c r="AK515" s="53"/>
      <c r="AL515" s="53"/>
      <c r="AM515" s="134"/>
      <c r="AN515" s="134"/>
      <c r="AO515" s="134"/>
      <c r="AP515" s="134"/>
      <c r="AQ515" s="106">
        <v>2</v>
      </c>
      <c r="AR515" s="50">
        <f t="shared" ref="AR515:AR521" si="76">34*2</f>
        <v>68</v>
      </c>
      <c r="AS515" s="137">
        <f t="shared" si="72"/>
        <v>0.0294117647058824</v>
      </c>
    </row>
    <row r="516" spans="1:45">
      <c r="A516" s="130"/>
      <c r="B516" s="49"/>
      <c r="C516" s="40" t="s">
        <v>157</v>
      </c>
      <c r="D516" s="132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0"/>
      <c r="V516" s="76" t="s">
        <v>94</v>
      </c>
      <c r="W516" s="53"/>
      <c r="X516" s="53"/>
      <c r="Y516" s="53"/>
      <c r="Z516" s="53"/>
      <c r="AA516" s="53"/>
      <c r="AB516" s="53"/>
      <c r="AC516" s="76" t="s">
        <v>94</v>
      </c>
      <c r="AD516" s="53"/>
      <c r="AE516" s="53"/>
      <c r="AF516" s="53"/>
      <c r="AG516" s="53"/>
      <c r="AH516" s="53"/>
      <c r="AI516" s="134"/>
      <c r="AJ516" s="134"/>
      <c r="AK516" s="53"/>
      <c r="AL516" s="53"/>
      <c r="AM516" s="134"/>
      <c r="AN516" s="134"/>
      <c r="AO516" s="134"/>
      <c r="AP516" s="134"/>
      <c r="AQ516" s="106">
        <v>2</v>
      </c>
      <c r="AR516" s="50">
        <f t="shared" si="76"/>
        <v>68</v>
      </c>
      <c r="AS516" s="137">
        <f t="shared" si="72"/>
        <v>0.0294117647058824</v>
      </c>
    </row>
    <row r="517" ht="13.5" customHeight="1" spans="1:45">
      <c r="A517" s="130"/>
      <c r="B517" s="49"/>
      <c r="C517" s="40" t="s">
        <v>158</v>
      </c>
      <c r="D517" s="132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0"/>
      <c r="V517" s="76" t="s">
        <v>94</v>
      </c>
      <c r="W517" s="53"/>
      <c r="X517" s="53"/>
      <c r="Y517" s="53"/>
      <c r="Z517" s="53"/>
      <c r="AA517" s="53"/>
      <c r="AB517" s="53"/>
      <c r="AC517" s="76" t="s">
        <v>94</v>
      </c>
      <c r="AD517" s="53"/>
      <c r="AE517" s="53"/>
      <c r="AF517" s="53"/>
      <c r="AG517" s="53"/>
      <c r="AH517" s="53"/>
      <c r="AI517" s="134"/>
      <c r="AJ517" s="134"/>
      <c r="AK517" s="53"/>
      <c r="AL517" s="53"/>
      <c r="AM517" s="134"/>
      <c r="AN517" s="134"/>
      <c r="AO517" s="134"/>
      <c r="AP517" s="134"/>
      <c r="AQ517" s="106">
        <v>2</v>
      </c>
      <c r="AR517" s="50">
        <f t="shared" si="76"/>
        <v>68</v>
      </c>
      <c r="AS517" s="137">
        <f t="shared" si="72"/>
        <v>0.0294117647058824</v>
      </c>
    </row>
    <row r="518" ht="13.5" customHeight="1" spans="1:45">
      <c r="A518" s="130"/>
      <c r="B518" s="49"/>
      <c r="C518" s="40" t="s">
        <v>159</v>
      </c>
      <c r="D518" s="132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0"/>
      <c r="V518" s="76" t="s">
        <v>94</v>
      </c>
      <c r="W518" s="53"/>
      <c r="X518" s="53"/>
      <c r="Y518" s="53"/>
      <c r="Z518" s="53"/>
      <c r="AA518" s="53"/>
      <c r="AB518" s="53"/>
      <c r="AC518" s="76" t="s">
        <v>94</v>
      </c>
      <c r="AD518" s="53"/>
      <c r="AE518" s="53"/>
      <c r="AF518" s="53"/>
      <c r="AG518" s="53"/>
      <c r="AH518" s="53"/>
      <c r="AI518" s="134"/>
      <c r="AJ518" s="134"/>
      <c r="AK518" s="53"/>
      <c r="AL518" s="53"/>
      <c r="AM518" s="134"/>
      <c r="AN518" s="134"/>
      <c r="AO518" s="134"/>
      <c r="AP518" s="134"/>
      <c r="AQ518" s="106">
        <v>2</v>
      </c>
      <c r="AR518" s="50">
        <f t="shared" si="76"/>
        <v>68</v>
      </c>
      <c r="AS518" s="137">
        <f t="shared" si="72"/>
        <v>0.0294117647058824</v>
      </c>
    </row>
    <row r="519" ht="13.5" customHeight="1" spans="1:45">
      <c r="A519" s="130"/>
      <c r="B519" s="49"/>
      <c r="C519" s="40" t="s">
        <v>160</v>
      </c>
      <c r="D519" s="132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0"/>
      <c r="V519" s="76" t="s">
        <v>94</v>
      </c>
      <c r="W519" s="53"/>
      <c r="X519" s="53"/>
      <c r="Y519" s="53"/>
      <c r="Z519" s="53"/>
      <c r="AA519" s="53"/>
      <c r="AB519" s="53"/>
      <c r="AC519" s="76" t="s">
        <v>94</v>
      </c>
      <c r="AD519" s="53"/>
      <c r="AE519" s="53"/>
      <c r="AF519" s="53"/>
      <c r="AG519" s="53"/>
      <c r="AH519" s="53"/>
      <c r="AI519" s="134"/>
      <c r="AJ519" s="134"/>
      <c r="AK519" s="53"/>
      <c r="AL519" s="53"/>
      <c r="AM519" s="134"/>
      <c r="AN519" s="134"/>
      <c r="AO519" s="134"/>
      <c r="AP519" s="134"/>
      <c r="AQ519" s="106">
        <v>2</v>
      </c>
      <c r="AR519" s="50">
        <f t="shared" si="76"/>
        <v>68</v>
      </c>
      <c r="AS519" s="137">
        <f t="shared" si="72"/>
        <v>0.0294117647058824</v>
      </c>
    </row>
    <row r="520" ht="13.5" customHeight="1" spans="1:45">
      <c r="A520" s="130"/>
      <c r="B520" s="49"/>
      <c r="C520" s="40" t="s">
        <v>161</v>
      </c>
      <c r="D520" s="132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0"/>
      <c r="V520" s="76" t="s">
        <v>94</v>
      </c>
      <c r="W520" s="53"/>
      <c r="X520" s="53"/>
      <c r="Y520" s="53"/>
      <c r="Z520" s="53"/>
      <c r="AA520" s="53"/>
      <c r="AB520" s="53"/>
      <c r="AC520" s="76" t="s">
        <v>94</v>
      </c>
      <c r="AD520" s="53"/>
      <c r="AE520" s="53"/>
      <c r="AF520" s="53"/>
      <c r="AG520" s="53"/>
      <c r="AH520" s="53"/>
      <c r="AI520" s="134"/>
      <c r="AJ520" s="134"/>
      <c r="AK520" s="53"/>
      <c r="AL520" s="53"/>
      <c r="AM520" s="134"/>
      <c r="AN520" s="134"/>
      <c r="AO520" s="134"/>
      <c r="AP520" s="134"/>
      <c r="AQ520" s="106">
        <v>2</v>
      </c>
      <c r="AR520" s="50">
        <f t="shared" si="76"/>
        <v>68</v>
      </c>
      <c r="AS520" s="137">
        <f t="shared" si="72"/>
        <v>0.0294117647058824</v>
      </c>
    </row>
    <row r="521" ht="13.5" customHeight="1" spans="1:45">
      <c r="A521" s="130"/>
      <c r="B521" s="61"/>
      <c r="C521" s="40" t="s">
        <v>162</v>
      </c>
      <c r="D521" s="132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0"/>
      <c r="V521" s="76" t="s">
        <v>94</v>
      </c>
      <c r="W521" s="53"/>
      <c r="X521" s="53"/>
      <c r="Y521" s="53"/>
      <c r="Z521" s="53"/>
      <c r="AA521" s="53"/>
      <c r="AB521" s="53"/>
      <c r="AC521" s="76" t="s">
        <v>94</v>
      </c>
      <c r="AD521" s="53"/>
      <c r="AE521" s="53"/>
      <c r="AF521" s="53"/>
      <c r="AG521" s="53"/>
      <c r="AH521" s="53"/>
      <c r="AI521" s="134"/>
      <c r="AJ521" s="134"/>
      <c r="AK521" s="53"/>
      <c r="AL521" s="53"/>
      <c r="AM521" s="134"/>
      <c r="AN521" s="134"/>
      <c r="AO521" s="134"/>
      <c r="AP521" s="134"/>
      <c r="AQ521" s="106">
        <v>2</v>
      </c>
      <c r="AR521" s="50">
        <f t="shared" si="76"/>
        <v>68</v>
      </c>
      <c r="AS521" s="137">
        <f t="shared" si="72"/>
        <v>0.0294117647058824</v>
      </c>
    </row>
    <row r="522" ht="13.5" customHeight="1" spans="1:45">
      <c r="A522" s="130"/>
      <c r="B522" s="38" t="s">
        <v>165</v>
      </c>
      <c r="C522" s="40" t="s">
        <v>154</v>
      </c>
      <c r="D522" s="132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76" t="s">
        <v>94</v>
      </c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134"/>
      <c r="AJ522" s="134"/>
      <c r="AK522" s="53"/>
      <c r="AL522" s="53"/>
      <c r="AM522" s="134"/>
      <c r="AN522" s="134"/>
      <c r="AO522" s="134"/>
      <c r="AP522" s="134"/>
      <c r="AQ522" s="106">
        <v>1</v>
      </c>
      <c r="AR522" s="50">
        <f>34*1</f>
        <v>34</v>
      </c>
      <c r="AS522" s="137">
        <f t="shared" si="72"/>
        <v>0.0294117647058824</v>
      </c>
    </row>
    <row r="523" ht="12.75" customHeight="1" spans="1:45">
      <c r="A523" s="130"/>
      <c r="B523" s="49"/>
      <c r="C523" s="40" t="s">
        <v>156</v>
      </c>
      <c r="D523" s="52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98"/>
      <c r="U523" s="76" t="s">
        <v>94</v>
      </c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134"/>
      <c r="AJ523" s="134"/>
      <c r="AK523" s="53"/>
      <c r="AL523" s="53"/>
      <c r="AM523" s="134"/>
      <c r="AN523" s="134"/>
      <c r="AO523" s="134"/>
      <c r="AP523" s="134"/>
      <c r="AQ523" s="106">
        <v>1</v>
      </c>
      <c r="AR523" s="50">
        <f>34*1</f>
        <v>34</v>
      </c>
      <c r="AS523" s="137">
        <f t="shared" si="72"/>
        <v>0.0294117647058824</v>
      </c>
    </row>
    <row r="524" ht="12.75" customHeight="1" spans="1:45">
      <c r="A524" s="130"/>
      <c r="B524" s="49"/>
      <c r="C524" s="40" t="s">
        <v>157</v>
      </c>
      <c r="D524" s="132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98"/>
      <c r="T524" s="53"/>
      <c r="U524" s="76" t="s">
        <v>94</v>
      </c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134"/>
      <c r="AJ524" s="134"/>
      <c r="AK524" s="53"/>
      <c r="AL524" s="53"/>
      <c r="AM524" s="134"/>
      <c r="AN524" s="134"/>
      <c r="AO524" s="134"/>
      <c r="AP524" s="134"/>
      <c r="AQ524" s="106">
        <v>1</v>
      </c>
      <c r="AR524" s="50">
        <f>34*1</f>
        <v>34</v>
      </c>
      <c r="AS524" s="137">
        <f t="shared" si="72"/>
        <v>0.0294117647058824</v>
      </c>
    </row>
    <row r="525" ht="12.75" customHeight="1" spans="1:45">
      <c r="A525" s="130"/>
      <c r="B525" s="49"/>
      <c r="C525" s="40" t="s">
        <v>158</v>
      </c>
      <c r="D525" s="52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76" t="s">
        <v>94</v>
      </c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98"/>
      <c r="AH525" s="53"/>
      <c r="AI525" s="53"/>
      <c r="AJ525" s="134"/>
      <c r="AK525" s="53"/>
      <c r="AL525" s="53"/>
      <c r="AM525" s="134"/>
      <c r="AN525" s="134"/>
      <c r="AO525" s="134"/>
      <c r="AP525" s="134"/>
      <c r="AQ525" s="106">
        <v>1</v>
      </c>
      <c r="AR525" s="50">
        <f t="shared" ref="AR525:AR537" si="77">34*1</f>
        <v>34</v>
      </c>
      <c r="AS525" s="137">
        <f t="shared" si="72"/>
        <v>0.0294117647058824</v>
      </c>
    </row>
    <row r="526" ht="12.75" customHeight="1" spans="1:45">
      <c r="A526" s="130"/>
      <c r="B526" s="49"/>
      <c r="C526" s="40" t="s">
        <v>159</v>
      </c>
      <c r="D526" s="52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76" t="s">
        <v>94</v>
      </c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98"/>
      <c r="AH526" s="53"/>
      <c r="AI526" s="53"/>
      <c r="AJ526" s="134"/>
      <c r="AK526" s="53"/>
      <c r="AL526" s="53"/>
      <c r="AM526" s="134"/>
      <c r="AN526" s="134"/>
      <c r="AO526" s="134"/>
      <c r="AP526" s="134"/>
      <c r="AQ526" s="106">
        <v>1</v>
      </c>
      <c r="AR526" s="50">
        <f t="shared" si="77"/>
        <v>34</v>
      </c>
      <c r="AS526" s="137">
        <f t="shared" si="72"/>
        <v>0.0294117647058824</v>
      </c>
    </row>
    <row r="527" ht="12.75" customHeight="1" spans="1:45">
      <c r="A527" s="130"/>
      <c r="B527" s="49"/>
      <c r="C527" s="40" t="s">
        <v>160</v>
      </c>
      <c r="D527" s="52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76" t="s">
        <v>94</v>
      </c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98"/>
      <c r="AH527" s="53"/>
      <c r="AI527" s="53"/>
      <c r="AJ527" s="134"/>
      <c r="AK527" s="53"/>
      <c r="AL527" s="53"/>
      <c r="AM527" s="134"/>
      <c r="AN527" s="134"/>
      <c r="AO527" s="134"/>
      <c r="AP527" s="134"/>
      <c r="AQ527" s="106">
        <v>1</v>
      </c>
      <c r="AR527" s="50">
        <f t="shared" si="77"/>
        <v>34</v>
      </c>
      <c r="AS527" s="137">
        <f t="shared" si="72"/>
        <v>0.0294117647058824</v>
      </c>
    </row>
    <row r="528" ht="12.75" customHeight="1" spans="1:45">
      <c r="A528" s="130"/>
      <c r="B528" s="49"/>
      <c r="C528" s="40" t="s">
        <v>161</v>
      </c>
      <c r="D528" s="52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76" t="s">
        <v>94</v>
      </c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98"/>
      <c r="AH528" s="53"/>
      <c r="AI528" s="53"/>
      <c r="AJ528" s="134"/>
      <c r="AK528" s="53"/>
      <c r="AL528" s="53"/>
      <c r="AM528" s="134"/>
      <c r="AN528" s="134"/>
      <c r="AO528" s="134"/>
      <c r="AP528" s="134"/>
      <c r="AQ528" s="106">
        <v>1</v>
      </c>
      <c r="AR528" s="50">
        <f t="shared" si="77"/>
        <v>34</v>
      </c>
      <c r="AS528" s="137">
        <f t="shared" si="72"/>
        <v>0.0294117647058824</v>
      </c>
    </row>
    <row r="529" ht="12.75" customHeight="1" spans="1:45">
      <c r="A529" s="130"/>
      <c r="B529" s="49"/>
      <c r="C529" s="40" t="s">
        <v>162</v>
      </c>
      <c r="D529" s="52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76" t="s">
        <v>94</v>
      </c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98"/>
      <c r="AH529" s="53"/>
      <c r="AI529" s="53"/>
      <c r="AJ529" s="134"/>
      <c r="AK529" s="53"/>
      <c r="AL529" s="53"/>
      <c r="AM529" s="134"/>
      <c r="AN529" s="134"/>
      <c r="AO529" s="134"/>
      <c r="AP529" s="134"/>
      <c r="AQ529" s="106">
        <v>1</v>
      </c>
      <c r="AR529" s="50">
        <f t="shared" si="77"/>
        <v>34</v>
      </c>
      <c r="AS529" s="137">
        <f t="shared" si="72"/>
        <v>0.0294117647058824</v>
      </c>
    </row>
    <row r="530" ht="12.75" customHeight="1" spans="1:45">
      <c r="A530" s="130"/>
      <c r="B530" s="164" t="s">
        <v>166</v>
      </c>
      <c r="C530" s="40" t="s">
        <v>154</v>
      </c>
      <c r="D530" s="52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129" t="s">
        <v>94</v>
      </c>
      <c r="AH530" s="53"/>
      <c r="AI530" s="53"/>
      <c r="AJ530" s="134"/>
      <c r="AK530" s="53"/>
      <c r="AL530" s="53"/>
      <c r="AM530" s="134"/>
      <c r="AN530" s="134"/>
      <c r="AO530" s="134"/>
      <c r="AP530" s="134"/>
      <c r="AQ530" s="106">
        <v>1</v>
      </c>
      <c r="AR530" s="50">
        <f t="shared" si="77"/>
        <v>34</v>
      </c>
      <c r="AS530" s="137">
        <f t="shared" si="72"/>
        <v>0.0294117647058824</v>
      </c>
    </row>
    <row r="531" ht="12.75" customHeight="1" spans="1:45">
      <c r="A531" s="130"/>
      <c r="B531" s="61"/>
      <c r="C531" s="40" t="s">
        <v>156</v>
      </c>
      <c r="D531" s="52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129" t="s">
        <v>94</v>
      </c>
      <c r="AH531" s="53"/>
      <c r="AI531" s="53"/>
      <c r="AJ531" s="98"/>
      <c r="AK531" s="53"/>
      <c r="AL531" s="53"/>
      <c r="AM531" s="134"/>
      <c r="AN531" s="134"/>
      <c r="AO531" s="134"/>
      <c r="AP531" s="134"/>
      <c r="AQ531" s="106">
        <v>1</v>
      </c>
      <c r="AR531" s="50">
        <f t="shared" si="77"/>
        <v>34</v>
      </c>
      <c r="AS531" s="137">
        <f t="shared" si="72"/>
        <v>0.0294117647058824</v>
      </c>
    </row>
    <row r="532" ht="12.75" customHeight="1" spans="1:45">
      <c r="A532" s="130"/>
      <c r="B532" s="61"/>
      <c r="C532" s="40" t="s">
        <v>157</v>
      </c>
      <c r="D532" s="132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129" t="s">
        <v>94</v>
      </c>
      <c r="AH532" s="53"/>
      <c r="AI532" s="53"/>
      <c r="AJ532" s="53"/>
      <c r="AK532" s="53"/>
      <c r="AL532" s="53"/>
      <c r="AM532" s="134"/>
      <c r="AN532" s="134"/>
      <c r="AO532" s="134"/>
      <c r="AP532" s="134"/>
      <c r="AQ532" s="106">
        <v>1</v>
      </c>
      <c r="AR532" s="50">
        <f t="shared" si="77"/>
        <v>34</v>
      </c>
      <c r="AS532" s="137">
        <f t="shared" si="72"/>
        <v>0.0294117647058824</v>
      </c>
    </row>
    <row r="533" ht="12.75" customHeight="1" spans="1:45">
      <c r="A533" s="130"/>
      <c r="B533" s="61"/>
      <c r="C533" s="40" t="s">
        <v>158</v>
      </c>
      <c r="D533" s="52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129" t="s">
        <v>94</v>
      </c>
      <c r="AH533" s="53"/>
      <c r="AI533" s="98"/>
      <c r="AJ533" s="53"/>
      <c r="AK533" s="53"/>
      <c r="AL533" s="53"/>
      <c r="AM533" s="134"/>
      <c r="AN533" s="134"/>
      <c r="AO533" s="134"/>
      <c r="AP533" s="134"/>
      <c r="AQ533" s="106">
        <v>1</v>
      </c>
      <c r="AR533" s="50">
        <f t="shared" si="77"/>
        <v>34</v>
      </c>
      <c r="AS533" s="137">
        <f t="shared" si="72"/>
        <v>0.0294117647058824</v>
      </c>
    </row>
    <row r="534" ht="12.75" customHeight="1" spans="1:45">
      <c r="A534" s="130"/>
      <c r="B534" s="61"/>
      <c r="C534" s="40" t="s">
        <v>159</v>
      </c>
      <c r="D534" s="52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129" t="s">
        <v>94</v>
      </c>
      <c r="AH534" s="53"/>
      <c r="AI534" s="98"/>
      <c r="AJ534" s="53"/>
      <c r="AK534" s="53"/>
      <c r="AL534" s="53"/>
      <c r="AM534" s="134"/>
      <c r="AN534" s="134"/>
      <c r="AO534" s="134"/>
      <c r="AP534" s="134"/>
      <c r="AQ534" s="106">
        <v>1</v>
      </c>
      <c r="AR534" s="50">
        <f t="shared" si="77"/>
        <v>34</v>
      </c>
      <c r="AS534" s="137">
        <f t="shared" si="72"/>
        <v>0.0294117647058824</v>
      </c>
    </row>
    <row r="535" ht="12.75" customHeight="1" spans="1:45">
      <c r="A535" s="130"/>
      <c r="B535" s="61"/>
      <c r="C535" s="40" t="s">
        <v>160</v>
      </c>
      <c r="D535" s="52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129" t="s">
        <v>94</v>
      </c>
      <c r="AH535" s="53"/>
      <c r="AI535" s="98"/>
      <c r="AJ535" s="53"/>
      <c r="AK535" s="53"/>
      <c r="AL535" s="53"/>
      <c r="AM535" s="134"/>
      <c r="AN535" s="134"/>
      <c r="AO535" s="134"/>
      <c r="AP535" s="134"/>
      <c r="AQ535" s="106">
        <v>1</v>
      </c>
      <c r="AR535" s="50">
        <f t="shared" si="77"/>
        <v>34</v>
      </c>
      <c r="AS535" s="137">
        <f t="shared" si="72"/>
        <v>0.0294117647058824</v>
      </c>
    </row>
    <row r="536" ht="12.75" customHeight="1" spans="1:45">
      <c r="A536" s="130"/>
      <c r="B536" s="61"/>
      <c r="C536" s="40" t="s">
        <v>161</v>
      </c>
      <c r="D536" s="52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129" t="s">
        <v>94</v>
      </c>
      <c r="AH536" s="53"/>
      <c r="AI536" s="98"/>
      <c r="AJ536" s="53"/>
      <c r="AK536" s="139" t="s">
        <v>120</v>
      </c>
      <c r="AL536" s="53"/>
      <c r="AM536" s="134"/>
      <c r="AN536" s="134"/>
      <c r="AO536" s="134"/>
      <c r="AP536" s="134"/>
      <c r="AQ536" s="106">
        <v>2</v>
      </c>
      <c r="AR536" s="50">
        <f t="shared" si="77"/>
        <v>34</v>
      </c>
      <c r="AS536" s="137">
        <f t="shared" si="72"/>
        <v>0.0588235294117647</v>
      </c>
    </row>
    <row r="537" ht="12.75" customHeight="1" spans="1:45">
      <c r="A537" s="130"/>
      <c r="B537" s="61"/>
      <c r="C537" s="40" t="s">
        <v>162</v>
      </c>
      <c r="D537" s="52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129" t="s">
        <v>94</v>
      </c>
      <c r="AH537" s="53"/>
      <c r="AI537" s="98"/>
      <c r="AJ537" s="53"/>
      <c r="AK537" s="139" t="s">
        <v>120</v>
      </c>
      <c r="AL537" s="53"/>
      <c r="AM537" s="134"/>
      <c r="AN537" s="134"/>
      <c r="AO537" s="134"/>
      <c r="AP537" s="134"/>
      <c r="AQ537" s="106">
        <v>2</v>
      </c>
      <c r="AR537" s="50">
        <f t="shared" si="77"/>
        <v>34</v>
      </c>
      <c r="AS537" s="137">
        <f t="shared" si="72"/>
        <v>0.0588235294117647</v>
      </c>
    </row>
    <row r="538" ht="12.75" customHeight="1" spans="1:45">
      <c r="A538" s="130"/>
      <c r="B538" s="38" t="s">
        <v>141</v>
      </c>
      <c r="C538" s="40" t="s">
        <v>154</v>
      </c>
      <c r="D538" s="52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98"/>
      <c r="AJ538" s="53"/>
      <c r="AK538" s="53"/>
      <c r="AL538" s="53"/>
      <c r="AM538" s="134"/>
      <c r="AN538" s="134"/>
      <c r="AO538" s="134"/>
      <c r="AP538" s="134"/>
      <c r="AQ538" s="106">
        <f>SUM(E538:AP538)</f>
        <v>0</v>
      </c>
      <c r="AR538" s="50">
        <f>34*3</f>
        <v>102</v>
      </c>
      <c r="AS538" s="137">
        <f t="shared" si="72"/>
        <v>0</v>
      </c>
    </row>
    <row r="539" ht="12.75" customHeight="1" spans="1:45">
      <c r="A539" s="130"/>
      <c r="B539" s="49"/>
      <c r="C539" s="40" t="s">
        <v>156</v>
      </c>
      <c r="D539" s="132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98"/>
      <c r="AG539" s="98"/>
      <c r="AH539" s="53"/>
      <c r="AI539" s="53"/>
      <c r="AJ539" s="134"/>
      <c r="AK539" s="98"/>
      <c r="AL539" s="53"/>
      <c r="AM539" s="134"/>
      <c r="AN539" s="134"/>
      <c r="AO539" s="134"/>
      <c r="AP539" s="134"/>
      <c r="AQ539" s="106">
        <f>SUM(E539:AP539)</f>
        <v>0</v>
      </c>
      <c r="AR539" s="50">
        <f t="shared" ref="AR539:AR545" si="78">34*3</f>
        <v>102</v>
      </c>
      <c r="AS539" s="137">
        <f t="shared" si="72"/>
        <v>0</v>
      </c>
    </row>
    <row r="540" ht="12.75" customHeight="1" spans="1:45">
      <c r="A540" s="130"/>
      <c r="B540" s="49"/>
      <c r="C540" s="40" t="s">
        <v>157</v>
      </c>
      <c r="D540" s="132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98"/>
      <c r="AG540" s="53"/>
      <c r="AH540" s="134"/>
      <c r="AI540" s="134"/>
      <c r="AJ540" s="134"/>
      <c r="AK540" s="98"/>
      <c r="AL540" s="53"/>
      <c r="AM540" s="134"/>
      <c r="AN540" s="134"/>
      <c r="AO540" s="134"/>
      <c r="AP540" s="134"/>
      <c r="AQ540" s="106">
        <f>SUM(E540:AP540)</f>
        <v>0</v>
      </c>
      <c r="AR540" s="50">
        <f t="shared" si="78"/>
        <v>102</v>
      </c>
      <c r="AS540" s="137">
        <f t="shared" si="72"/>
        <v>0</v>
      </c>
    </row>
    <row r="541" ht="12.75" customHeight="1" spans="1:45">
      <c r="A541" s="130"/>
      <c r="B541" s="49"/>
      <c r="C541" s="40" t="s">
        <v>158</v>
      </c>
      <c r="D541" s="52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98"/>
      <c r="AI541" s="98"/>
      <c r="AJ541" s="134"/>
      <c r="AK541" s="53"/>
      <c r="AL541" s="53"/>
      <c r="AM541" s="134"/>
      <c r="AN541" s="134"/>
      <c r="AO541" s="134"/>
      <c r="AP541" s="134"/>
      <c r="AQ541" s="106">
        <v>0</v>
      </c>
      <c r="AR541" s="50">
        <f t="shared" si="78"/>
        <v>102</v>
      </c>
      <c r="AS541" s="137">
        <f t="shared" si="72"/>
        <v>0</v>
      </c>
    </row>
    <row r="542" ht="12.75" customHeight="1" spans="1:45">
      <c r="A542" s="130"/>
      <c r="B542" s="49"/>
      <c r="C542" s="40" t="s">
        <v>159</v>
      </c>
      <c r="D542" s="52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98"/>
      <c r="AI542" s="98"/>
      <c r="AJ542" s="134"/>
      <c r="AK542" s="53"/>
      <c r="AL542" s="53"/>
      <c r="AM542" s="134"/>
      <c r="AN542" s="134"/>
      <c r="AO542" s="134"/>
      <c r="AP542" s="134"/>
      <c r="AQ542" s="106">
        <v>0</v>
      </c>
      <c r="AR542" s="50">
        <f t="shared" si="78"/>
        <v>102</v>
      </c>
      <c r="AS542" s="137">
        <f t="shared" si="72"/>
        <v>0</v>
      </c>
    </row>
    <row r="543" ht="12.75" customHeight="1" spans="1:45">
      <c r="A543" s="130"/>
      <c r="B543" s="49"/>
      <c r="C543" s="40" t="s">
        <v>160</v>
      </c>
      <c r="D543" s="52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98"/>
      <c r="AI543" s="98"/>
      <c r="AJ543" s="134"/>
      <c r="AK543" s="53"/>
      <c r="AL543" s="53"/>
      <c r="AM543" s="134"/>
      <c r="AN543" s="134"/>
      <c r="AO543" s="134"/>
      <c r="AP543" s="134"/>
      <c r="AQ543" s="106">
        <v>0</v>
      </c>
      <c r="AR543" s="50">
        <f t="shared" si="78"/>
        <v>102</v>
      </c>
      <c r="AS543" s="137">
        <f t="shared" si="72"/>
        <v>0</v>
      </c>
    </row>
    <row r="544" ht="12.75" customHeight="1" spans="1:45">
      <c r="A544" s="130"/>
      <c r="B544" s="49"/>
      <c r="C544" s="40" t="s">
        <v>161</v>
      </c>
      <c r="D544" s="52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98"/>
      <c r="AI544" s="98"/>
      <c r="AJ544" s="134"/>
      <c r="AK544" s="53"/>
      <c r="AL544" s="53"/>
      <c r="AM544" s="134"/>
      <c r="AN544" s="134"/>
      <c r="AO544" s="134"/>
      <c r="AP544" s="134"/>
      <c r="AQ544" s="106">
        <v>0</v>
      </c>
      <c r="AR544" s="50">
        <f t="shared" si="78"/>
        <v>102</v>
      </c>
      <c r="AS544" s="137">
        <f t="shared" si="72"/>
        <v>0</v>
      </c>
    </row>
    <row r="545" ht="12.75" customHeight="1" spans="1:45">
      <c r="A545" s="130"/>
      <c r="B545" s="49"/>
      <c r="C545" s="40" t="s">
        <v>162</v>
      </c>
      <c r="D545" s="52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98"/>
      <c r="AI545" s="98"/>
      <c r="AJ545" s="134"/>
      <c r="AK545" s="53"/>
      <c r="AL545" s="53"/>
      <c r="AM545" s="134"/>
      <c r="AN545" s="134"/>
      <c r="AO545" s="134"/>
      <c r="AP545" s="134"/>
      <c r="AQ545" s="106">
        <v>0</v>
      </c>
      <c r="AR545" s="50">
        <f t="shared" si="78"/>
        <v>102</v>
      </c>
      <c r="AS545" s="137">
        <f t="shared" si="72"/>
        <v>0</v>
      </c>
    </row>
    <row r="546" ht="12.75" customHeight="1" spans="1:45">
      <c r="A546" s="130"/>
      <c r="B546" s="38" t="s">
        <v>142</v>
      </c>
      <c r="C546" s="40" t="s">
        <v>154</v>
      </c>
      <c r="D546" s="52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98"/>
      <c r="AI546" s="98"/>
      <c r="AJ546" s="134"/>
      <c r="AK546" s="53"/>
      <c r="AL546" s="53"/>
      <c r="AM546" s="134"/>
      <c r="AN546" s="134"/>
      <c r="AO546" s="134"/>
      <c r="AP546" s="134"/>
      <c r="AQ546" s="106">
        <f>SUM(E546:AP546)</f>
        <v>0</v>
      </c>
      <c r="AR546" s="50">
        <f>34*2</f>
        <v>68</v>
      </c>
      <c r="AS546" s="137">
        <f t="shared" ref="AS546:AS601" si="79">AQ546/AR546</f>
        <v>0</v>
      </c>
    </row>
    <row r="547" ht="12.75" customHeight="1" spans="1:45">
      <c r="A547" s="130"/>
      <c r="B547" s="49"/>
      <c r="C547" s="40" t="s">
        <v>156</v>
      </c>
      <c r="D547" s="52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98"/>
      <c r="AI547" s="98"/>
      <c r="AJ547" s="134"/>
      <c r="AK547" s="53"/>
      <c r="AL547" s="53"/>
      <c r="AM547" s="134"/>
      <c r="AN547" s="134"/>
      <c r="AO547" s="134"/>
      <c r="AP547" s="134"/>
      <c r="AQ547" s="106">
        <f>SUM(E547:AP547)</f>
        <v>0</v>
      </c>
      <c r="AR547" s="50">
        <f>34*2</f>
        <v>68</v>
      </c>
      <c r="AS547" s="137">
        <f t="shared" si="79"/>
        <v>0</v>
      </c>
    </row>
    <row r="548" ht="12.75" customHeight="1" spans="1:45">
      <c r="A548" s="130"/>
      <c r="B548" s="49"/>
      <c r="C548" s="40" t="s">
        <v>157</v>
      </c>
      <c r="D548" s="52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98"/>
      <c r="AI548" s="98"/>
      <c r="AJ548" s="134"/>
      <c r="AK548" s="53"/>
      <c r="AL548" s="53"/>
      <c r="AM548" s="134"/>
      <c r="AN548" s="134"/>
      <c r="AO548" s="134"/>
      <c r="AP548" s="134"/>
      <c r="AQ548" s="106">
        <f>SUM(E548:AP548)</f>
        <v>0</v>
      </c>
      <c r="AR548" s="50">
        <f>34*2</f>
        <v>68</v>
      </c>
      <c r="AS548" s="137">
        <f t="shared" si="79"/>
        <v>0</v>
      </c>
    </row>
    <row r="549" ht="12.75" customHeight="1" spans="1:45">
      <c r="A549" s="130"/>
      <c r="B549" s="49"/>
      <c r="C549" s="40" t="s">
        <v>158</v>
      </c>
      <c r="D549" s="52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98"/>
      <c r="AI549" s="98"/>
      <c r="AJ549" s="134"/>
      <c r="AK549" s="53"/>
      <c r="AL549" s="53"/>
      <c r="AM549" s="134"/>
      <c r="AN549" s="134"/>
      <c r="AO549" s="134"/>
      <c r="AP549" s="134"/>
      <c r="AQ549" s="106">
        <v>0</v>
      </c>
      <c r="AR549" s="50">
        <f t="shared" ref="AR549:AR561" si="80">34*2</f>
        <v>68</v>
      </c>
      <c r="AS549" s="137">
        <f t="shared" si="79"/>
        <v>0</v>
      </c>
    </row>
    <row r="550" ht="12.75" customHeight="1" spans="1:45">
      <c r="A550" s="130"/>
      <c r="B550" s="49"/>
      <c r="C550" s="40" t="s">
        <v>159</v>
      </c>
      <c r="D550" s="52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98"/>
      <c r="AI550" s="98"/>
      <c r="AJ550" s="134"/>
      <c r="AK550" s="139" t="s">
        <v>120</v>
      </c>
      <c r="AL550" s="53"/>
      <c r="AM550" s="134"/>
      <c r="AN550" s="134"/>
      <c r="AO550" s="134"/>
      <c r="AP550" s="134"/>
      <c r="AQ550" s="106">
        <v>1</v>
      </c>
      <c r="AR550" s="50">
        <f t="shared" si="80"/>
        <v>68</v>
      </c>
      <c r="AS550" s="137">
        <f t="shared" si="79"/>
        <v>0.0147058823529412</v>
      </c>
    </row>
    <row r="551" ht="12.75" customHeight="1" spans="1:45">
      <c r="A551" s="130"/>
      <c r="B551" s="49"/>
      <c r="C551" s="40" t="s">
        <v>160</v>
      </c>
      <c r="D551" s="52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98"/>
      <c r="AI551" s="98"/>
      <c r="AJ551" s="134"/>
      <c r="AK551" s="139" t="s">
        <v>120</v>
      </c>
      <c r="AL551" s="53"/>
      <c r="AM551" s="134"/>
      <c r="AN551" s="134"/>
      <c r="AO551" s="134"/>
      <c r="AP551" s="134"/>
      <c r="AQ551" s="106">
        <v>1</v>
      </c>
      <c r="AR551" s="50">
        <f t="shared" si="80"/>
        <v>68</v>
      </c>
      <c r="AS551" s="137">
        <f t="shared" si="79"/>
        <v>0.0147058823529412</v>
      </c>
    </row>
    <row r="552" ht="12.75" customHeight="1" spans="1:45">
      <c r="A552" s="130"/>
      <c r="B552" s="49"/>
      <c r="C552" s="40" t="s">
        <v>161</v>
      </c>
      <c r="D552" s="52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98"/>
      <c r="AI552" s="98"/>
      <c r="AJ552" s="134"/>
      <c r="AK552" s="53"/>
      <c r="AL552" s="139" t="s">
        <v>120</v>
      </c>
      <c r="AM552" s="134"/>
      <c r="AN552" s="134"/>
      <c r="AO552" s="134"/>
      <c r="AP552" s="134"/>
      <c r="AQ552" s="106">
        <v>1</v>
      </c>
      <c r="AR552" s="50">
        <f t="shared" si="80"/>
        <v>68</v>
      </c>
      <c r="AS552" s="137">
        <f t="shared" si="79"/>
        <v>0.0147058823529412</v>
      </c>
    </row>
    <row r="553" ht="12.75" customHeight="1" spans="1:45">
      <c r="A553" s="130"/>
      <c r="B553" s="49"/>
      <c r="C553" s="40" t="s">
        <v>162</v>
      </c>
      <c r="D553" s="52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98"/>
      <c r="AI553" s="98"/>
      <c r="AJ553" s="134"/>
      <c r="AK553" s="53"/>
      <c r="AL553" s="139" t="s">
        <v>120</v>
      </c>
      <c r="AM553" s="134"/>
      <c r="AN553" s="134"/>
      <c r="AO553" s="134"/>
      <c r="AP553" s="134"/>
      <c r="AQ553" s="106">
        <v>1</v>
      </c>
      <c r="AR553" s="50">
        <f t="shared" si="80"/>
        <v>68</v>
      </c>
      <c r="AS553" s="137">
        <f t="shared" si="79"/>
        <v>0.0147058823529412</v>
      </c>
    </row>
    <row r="554" ht="12.75" customHeight="1" spans="1:45">
      <c r="A554" s="130"/>
      <c r="B554" s="38" t="s">
        <v>167</v>
      </c>
      <c r="C554" s="40" t="s">
        <v>154</v>
      </c>
      <c r="D554" s="52"/>
      <c r="E554" s="53"/>
      <c r="F554" s="53"/>
      <c r="G554" s="53"/>
      <c r="H554" s="53"/>
      <c r="I554" s="53"/>
      <c r="J554" s="53"/>
      <c r="K554" s="53"/>
      <c r="L554" s="53"/>
      <c r="M554" s="76" t="s">
        <v>94</v>
      </c>
      <c r="N554" s="53"/>
      <c r="O554" s="53"/>
      <c r="P554" s="53"/>
      <c r="Q554" s="53"/>
      <c r="R554" s="53"/>
      <c r="S554" s="76" t="s">
        <v>94</v>
      </c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76" t="s">
        <v>94</v>
      </c>
      <c r="AG554" s="53"/>
      <c r="AH554" s="98"/>
      <c r="AI554" s="98"/>
      <c r="AJ554" s="134"/>
      <c r="AK554" s="139" t="s">
        <v>120</v>
      </c>
      <c r="AL554" s="53"/>
      <c r="AM554" s="134"/>
      <c r="AN554" s="134"/>
      <c r="AO554" s="134"/>
      <c r="AP554" s="134"/>
      <c r="AQ554" s="106">
        <v>4</v>
      </c>
      <c r="AR554" s="50">
        <f t="shared" si="80"/>
        <v>68</v>
      </c>
      <c r="AS554" s="137">
        <f t="shared" si="79"/>
        <v>0.0588235294117647</v>
      </c>
    </row>
    <row r="555" ht="12.75" customHeight="1" spans="1:45">
      <c r="A555" s="130"/>
      <c r="B555" s="49"/>
      <c r="C555" s="40" t="s">
        <v>156</v>
      </c>
      <c r="D555" s="52"/>
      <c r="E555" s="53"/>
      <c r="F555" s="53"/>
      <c r="G555" s="53"/>
      <c r="H555" s="53"/>
      <c r="I555" s="53"/>
      <c r="J555" s="53"/>
      <c r="K555" s="53"/>
      <c r="L555" s="53"/>
      <c r="M555" s="76" t="s">
        <v>94</v>
      </c>
      <c r="N555" s="53"/>
      <c r="O555" s="53"/>
      <c r="P555" s="53"/>
      <c r="Q555" s="53"/>
      <c r="R555" s="53"/>
      <c r="S555" s="76" t="s">
        <v>94</v>
      </c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76" t="s">
        <v>94</v>
      </c>
      <c r="AG555" s="53"/>
      <c r="AH555" s="98"/>
      <c r="AI555" s="98"/>
      <c r="AJ555" s="134"/>
      <c r="AK555" s="139" t="s">
        <v>120</v>
      </c>
      <c r="AL555" s="53"/>
      <c r="AM555" s="134"/>
      <c r="AN555" s="134"/>
      <c r="AO555" s="134"/>
      <c r="AP555" s="134"/>
      <c r="AQ555" s="106">
        <v>4</v>
      </c>
      <c r="AR555" s="50">
        <f t="shared" si="80"/>
        <v>68</v>
      </c>
      <c r="AS555" s="137">
        <f t="shared" si="79"/>
        <v>0.0588235294117647</v>
      </c>
    </row>
    <row r="556" ht="12.75" customHeight="1" spans="1:45">
      <c r="A556" s="130"/>
      <c r="B556" s="49"/>
      <c r="C556" s="40" t="s">
        <v>157</v>
      </c>
      <c r="D556" s="132"/>
      <c r="E556" s="53"/>
      <c r="F556" s="53"/>
      <c r="G556" s="53"/>
      <c r="H556" s="53"/>
      <c r="I556" s="53"/>
      <c r="J556" s="53"/>
      <c r="K556" s="53"/>
      <c r="L556" s="53"/>
      <c r="M556" s="76" t="s">
        <v>94</v>
      </c>
      <c r="N556" s="53"/>
      <c r="O556" s="53"/>
      <c r="P556" s="53"/>
      <c r="Q556" s="53"/>
      <c r="R556" s="53"/>
      <c r="S556" s="76" t="s">
        <v>94</v>
      </c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76" t="s">
        <v>94</v>
      </c>
      <c r="AG556" s="53"/>
      <c r="AH556" s="98"/>
      <c r="AI556" s="53"/>
      <c r="AJ556" s="53"/>
      <c r="AK556" s="53"/>
      <c r="AL556" s="76" t="s">
        <v>94</v>
      </c>
      <c r="AM556" s="134"/>
      <c r="AN556" s="134"/>
      <c r="AO556" s="134"/>
      <c r="AP556" s="134"/>
      <c r="AQ556" s="106">
        <v>4</v>
      </c>
      <c r="AR556" s="50">
        <f t="shared" si="80"/>
        <v>68</v>
      </c>
      <c r="AS556" s="137">
        <f t="shared" si="79"/>
        <v>0.0588235294117647</v>
      </c>
    </row>
    <row r="557" ht="12.75" customHeight="1" spans="1:45">
      <c r="A557" s="130"/>
      <c r="B557" s="49"/>
      <c r="C557" s="40" t="s">
        <v>158</v>
      </c>
      <c r="D557" s="132"/>
      <c r="E557" s="53"/>
      <c r="F557" s="53"/>
      <c r="G557" s="53"/>
      <c r="H557" s="53"/>
      <c r="I557" s="53"/>
      <c r="J557" s="53"/>
      <c r="K557" s="53"/>
      <c r="L557" s="53"/>
      <c r="M557" s="76" t="s">
        <v>94</v>
      </c>
      <c r="N557" s="53"/>
      <c r="O557" s="53"/>
      <c r="P557" s="53"/>
      <c r="Q557" s="53"/>
      <c r="R557" s="53"/>
      <c r="S557" s="76" t="s">
        <v>94</v>
      </c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76" t="s">
        <v>94</v>
      </c>
      <c r="AG557" s="53"/>
      <c r="AH557" s="98"/>
      <c r="AI557" s="53"/>
      <c r="AJ557" s="53"/>
      <c r="AK557" s="53"/>
      <c r="AL557" s="76" t="s">
        <v>94</v>
      </c>
      <c r="AM557" s="134"/>
      <c r="AN557" s="134"/>
      <c r="AO557" s="134"/>
      <c r="AP557" s="134"/>
      <c r="AQ557" s="106">
        <v>4</v>
      </c>
      <c r="AR557" s="50">
        <f t="shared" si="80"/>
        <v>68</v>
      </c>
      <c r="AS557" s="137">
        <f t="shared" si="79"/>
        <v>0.0588235294117647</v>
      </c>
    </row>
    <row r="558" ht="12.75" customHeight="1" spans="1:45">
      <c r="A558" s="130"/>
      <c r="B558" s="49"/>
      <c r="C558" s="40" t="s">
        <v>159</v>
      </c>
      <c r="D558" s="132"/>
      <c r="E558" s="53"/>
      <c r="F558" s="53"/>
      <c r="G558" s="53"/>
      <c r="H558" s="53"/>
      <c r="I558" s="53"/>
      <c r="J558" s="53"/>
      <c r="K558" s="53"/>
      <c r="L558" s="53"/>
      <c r="M558" s="76" t="s">
        <v>94</v>
      </c>
      <c r="N558" s="53"/>
      <c r="O558" s="53"/>
      <c r="P558" s="53"/>
      <c r="Q558" s="53"/>
      <c r="R558" s="53"/>
      <c r="S558" s="76" t="s">
        <v>94</v>
      </c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76" t="s">
        <v>94</v>
      </c>
      <c r="AG558" s="53"/>
      <c r="AH558" s="98"/>
      <c r="AI558" s="53"/>
      <c r="AJ558" s="53"/>
      <c r="AK558" s="53"/>
      <c r="AL558" s="76" t="s">
        <v>94</v>
      </c>
      <c r="AM558" s="134"/>
      <c r="AN558" s="134"/>
      <c r="AO558" s="134"/>
      <c r="AP558" s="134"/>
      <c r="AQ558" s="106">
        <v>4</v>
      </c>
      <c r="AR558" s="50">
        <f t="shared" si="80"/>
        <v>68</v>
      </c>
      <c r="AS558" s="137">
        <f t="shared" si="79"/>
        <v>0.0588235294117647</v>
      </c>
    </row>
    <row r="559" ht="12.75" customHeight="1" spans="1:45">
      <c r="A559" s="130"/>
      <c r="B559" s="49"/>
      <c r="C559" s="40" t="s">
        <v>160</v>
      </c>
      <c r="D559" s="132"/>
      <c r="E559" s="53"/>
      <c r="F559" s="53"/>
      <c r="G559" s="53"/>
      <c r="H559" s="53"/>
      <c r="I559" s="53"/>
      <c r="J559" s="53"/>
      <c r="K559" s="53"/>
      <c r="L559" s="53"/>
      <c r="M559" s="76" t="s">
        <v>94</v>
      </c>
      <c r="N559" s="53"/>
      <c r="O559" s="53"/>
      <c r="P559" s="53"/>
      <c r="Q559" s="53"/>
      <c r="R559" s="53"/>
      <c r="S559" s="76" t="s">
        <v>94</v>
      </c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76" t="s">
        <v>94</v>
      </c>
      <c r="AG559" s="53"/>
      <c r="AH559" s="98"/>
      <c r="AI559" s="53"/>
      <c r="AJ559" s="53"/>
      <c r="AK559" s="53"/>
      <c r="AL559" s="76" t="s">
        <v>94</v>
      </c>
      <c r="AM559" s="134"/>
      <c r="AN559" s="134"/>
      <c r="AO559" s="134"/>
      <c r="AP559" s="134"/>
      <c r="AQ559" s="106">
        <v>4</v>
      </c>
      <c r="AR559" s="50">
        <f t="shared" si="80"/>
        <v>68</v>
      </c>
      <c r="AS559" s="137">
        <f t="shared" si="79"/>
        <v>0.0588235294117647</v>
      </c>
    </row>
    <row r="560" ht="12.75" customHeight="1" spans="1:45">
      <c r="A560" s="130"/>
      <c r="B560" s="49"/>
      <c r="C560" s="40" t="s">
        <v>161</v>
      </c>
      <c r="D560" s="132"/>
      <c r="E560" s="53"/>
      <c r="F560" s="53"/>
      <c r="G560" s="53"/>
      <c r="H560" s="53"/>
      <c r="I560" s="53"/>
      <c r="J560" s="53"/>
      <c r="K560" s="53"/>
      <c r="L560" s="53"/>
      <c r="M560" s="76" t="s">
        <v>94</v>
      </c>
      <c r="N560" s="53"/>
      <c r="O560" s="53"/>
      <c r="P560" s="53"/>
      <c r="Q560" s="53"/>
      <c r="R560" s="53"/>
      <c r="S560" s="76" t="s">
        <v>94</v>
      </c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76" t="s">
        <v>94</v>
      </c>
      <c r="AG560" s="53"/>
      <c r="AH560" s="98"/>
      <c r="AI560" s="53"/>
      <c r="AJ560" s="53"/>
      <c r="AK560" s="53"/>
      <c r="AL560" s="76" t="s">
        <v>94</v>
      </c>
      <c r="AM560" s="134"/>
      <c r="AN560" s="134"/>
      <c r="AO560" s="134"/>
      <c r="AP560" s="134"/>
      <c r="AQ560" s="106">
        <v>4</v>
      </c>
      <c r="AR560" s="50">
        <f t="shared" si="80"/>
        <v>68</v>
      </c>
      <c r="AS560" s="137">
        <f t="shared" si="79"/>
        <v>0.0588235294117647</v>
      </c>
    </row>
    <row r="561" ht="12.75" customHeight="1" spans="1:45">
      <c r="A561" s="130"/>
      <c r="B561" s="49"/>
      <c r="C561" s="40" t="s">
        <v>162</v>
      </c>
      <c r="D561" s="132"/>
      <c r="E561" s="53"/>
      <c r="F561" s="53"/>
      <c r="G561" s="53"/>
      <c r="H561" s="53"/>
      <c r="I561" s="53"/>
      <c r="J561" s="53"/>
      <c r="K561" s="53"/>
      <c r="L561" s="53"/>
      <c r="M561" s="76" t="s">
        <v>94</v>
      </c>
      <c r="N561" s="53"/>
      <c r="O561" s="53"/>
      <c r="P561" s="53"/>
      <c r="Q561" s="53"/>
      <c r="R561" s="53"/>
      <c r="S561" s="76" t="s">
        <v>94</v>
      </c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76" t="s">
        <v>94</v>
      </c>
      <c r="AG561" s="53"/>
      <c r="AH561" s="98"/>
      <c r="AI561" s="53"/>
      <c r="AJ561" s="53"/>
      <c r="AK561" s="53"/>
      <c r="AL561" s="76" t="s">
        <v>94</v>
      </c>
      <c r="AM561" s="134"/>
      <c r="AN561" s="134"/>
      <c r="AO561" s="134"/>
      <c r="AP561" s="134"/>
      <c r="AQ561" s="106">
        <v>4</v>
      </c>
      <c r="AR561" s="50">
        <f t="shared" si="80"/>
        <v>68</v>
      </c>
      <c r="AS561" s="137">
        <f t="shared" si="79"/>
        <v>0.0588235294117647</v>
      </c>
    </row>
    <row r="562" ht="12.75" customHeight="1" spans="1:45">
      <c r="A562" s="130"/>
      <c r="B562" s="38" t="s">
        <v>143</v>
      </c>
      <c r="C562" s="40" t="s">
        <v>154</v>
      </c>
      <c r="D562" s="132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98"/>
      <c r="AI562" s="53"/>
      <c r="AJ562" s="53"/>
      <c r="AK562" s="53"/>
      <c r="AL562" s="53"/>
      <c r="AM562" s="134"/>
      <c r="AN562" s="134"/>
      <c r="AO562" s="134"/>
      <c r="AP562" s="134"/>
      <c r="AQ562" s="106">
        <f>SUM(E562:AP562)</f>
        <v>0</v>
      </c>
      <c r="AR562" s="50">
        <f>34*1</f>
        <v>34</v>
      </c>
      <c r="AS562" s="137">
        <f t="shared" si="79"/>
        <v>0</v>
      </c>
    </row>
    <row r="563" ht="12.75" customHeight="1" spans="1:45">
      <c r="A563" s="130"/>
      <c r="B563" s="49"/>
      <c r="C563" s="40" t="s">
        <v>156</v>
      </c>
      <c r="D563" s="132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98"/>
      <c r="AI563" s="53"/>
      <c r="AJ563" s="53"/>
      <c r="AK563" s="53"/>
      <c r="AL563" s="53"/>
      <c r="AM563" s="134"/>
      <c r="AN563" s="134"/>
      <c r="AO563" s="134"/>
      <c r="AP563" s="134"/>
      <c r="AQ563" s="106">
        <f>SUM(E563:AP563)</f>
        <v>0</v>
      </c>
      <c r="AR563" s="50">
        <f>34*1</f>
        <v>34</v>
      </c>
      <c r="AS563" s="137">
        <f t="shared" si="79"/>
        <v>0</v>
      </c>
    </row>
    <row r="564" ht="12.75" customHeight="1" spans="1:45">
      <c r="A564" s="130"/>
      <c r="B564" s="49"/>
      <c r="C564" s="40" t="s">
        <v>157</v>
      </c>
      <c r="D564" s="132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98"/>
      <c r="AI564" s="53"/>
      <c r="AJ564" s="53"/>
      <c r="AK564" s="139" t="s">
        <v>120</v>
      </c>
      <c r="AL564" s="53"/>
      <c r="AM564" s="134"/>
      <c r="AN564" s="134"/>
      <c r="AO564" s="134"/>
      <c r="AP564" s="134"/>
      <c r="AQ564" s="106">
        <v>1</v>
      </c>
      <c r="AR564" s="50">
        <f t="shared" ref="AR564:AR573" si="81">34*1</f>
        <v>34</v>
      </c>
      <c r="AS564" s="137">
        <f t="shared" si="79"/>
        <v>0.0294117647058824</v>
      </c>
    </row>
    <row r="565" ht="12.75" customHeight="1" spans="1:45">
      <c r="A565" s="130"/>
      <c r="B565" s="49"/>
      <c r="C565" s="40" t="s">
        <v>158</v>
      </c>
      <c r="D565" s="132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98"/>
      <c r="AI565" s="53"/>
      <c r="AJ565" s="53"/>
      <c r="AK565" s="139" t="s">
        <v>120</v>
      </c>
      <c r="AL565" s="53"/>
      <c r="AM565" s="134"/>
      <c r="AN565" s="134"/>
      <c r="AO565" s="134"/>
      <c r="AP565" s="134"/>
      <c r="AQ565" s="106">
        <v>1</v>
      </c>
      <c r="AR565" s="50">
        <f t="shared" si="81"/>
        <v>34</v>
      </c>
      <c r="AS565" s="137">
        <f t="shared" si="79"/>
        <v>0.0294117647058824</v>
      </c>
    </row>
    <row r="566" ht="12.75" customHeight="1" spans="1:45">
      <c r="A566" s="130"/>
      <c r="B566" s="49"/>
      <c r="C566" s="40" t="s">
        <v>159</v>
      </c>
      <c r="D566" s="132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98"/>
      <c r="AI566" s="53"/>
      <c r="AJ566" s="53"/>
      <c r="AK566" s="53"/>
      <c r="AL566" s="53"/>
      <c r="AM566" s="134"/>
      <c r="AN566" s="134"/>
      <c r="AO566" s="134"/>
      <c r="AP566" s="134"/>
      <c r="AQ566" s="106">
        <v>0</v>
      </c>
      <c r="AR566" s="50">
        <f t="shared" si="81"/>
        <v>34</v>
      </c>
      <c r="AS566" s="137">
        <f t="shared" si="79"/>
        <v>0</v>
      </c>
    </row>
    <row r="567" ht="12.75" customHeight="1" spans="1:45">
      <c r="A567" s="130"/>
      <c r="B567" s="49"/>
      <c r="C567" s="40" t="s">
        <v>160</v>
      </c>
      <c r="D567" s="132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98"/>
      <c r="AI567" s="53"/>
      <c r="AJ567" s="53"/>
      <c r="AK567" s="53"/>
      <c r="AL567" s="53"/>
      <c r="AM567" s="134"/>
      <c r="AN567" s="134"/>
      <c r="AO567" s="134"/>
      <c r="AP567" s="134"/>
      <c r="AQ567" s="106">
        <v>0</v>
      </c>
      <c r="AR567" s="50">
        <f t="shared" si="81"/>
        <v>34</v>
      </c>
      <c r="AS567" s="137">
        <f t="shared" si="79"/>
        <v>0</v>
      </c>
    </row>
    <row r="568" ht="12.75" customHeight="1" spans="1:45">
      <c r="A568" s="130"/>
      <c r="B568" s="49"/>
      <c r="C568" s="40" t="s">
        <v>161</v>
      </c>
      <c r="D568" s="132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98"/>
      <c r="AI568" s="53"/>
      <c r="AJ568" s="53"/>
      <c r="AK568" s="53"/>
      <c r="AL568" s="53"/>
      <c r="AM568" s="134"/>
      <c r="AN568" s="134"/>
      <c r="AO568" s="134"/>
      <c r="AP568" s="134"/>
      <c r="AQ568" s="106">
        <v>0</v>
      </c>
      <c r="AR568" s="50">
        <f t="shared" si="81"/>
        <v>34</v>
      </c>
      <c r="AS568" s="137">
        <f t="shared" si="79"/>
        <v>0</v>
      </c>
    </row>
    <row r="569" ht="12.75" customHeight="1" spans="1:45">
      <c r="A569" s="130"/>
      <c r="B569" s="43"/>
      <c r="C569" s="40" t="s">
        <v>162</v>
      </c>
      <c r="D569" s="132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98"/>
      <c r="AI569" s="53"/>
      <c r="AJ569" s="53"/>
      <c r="AK569" s="53"/>
      <c r="AL569" s="53"/>
      <c r="AM569" s="134"/>
      <c r="AN569" s="134"/>
      <c r="AO569" s="134"/>
      <c r="AP569" s="134"/>
      <c r="AQ569" s="106">
        <f>SUM(E569:AP569)</f>
        <v>0</v>
      </c>
      <c r="AR569" s="50">
        <f t="shared" si="81"/>
        <v>34</v>
      </c>
      <c r="AS569" s="137">
        <f t="shared" si="79"/>
        <v>0</v>
      </c>
    </row>
    <row r="570" ht="12.75" customHeight="1" spans="1:45">
      <c r="A570" s="130"/>
      <c r="B570" s="40" t="s">
        <v>85</v>
      </c>
      <c r="C570" s="40" t="s">
        <v>154</v>
      </c>
      <c r="D570" s="132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98"/>
      <c r="AI570" s="53"/>
      <c r="AJ570" s="53"/>
      <c r="AK570" s="53"/>
      <c r="AL570" s="53"/>
      <c r="AM570" s="134"/>
      <c r="AN570" s="134"/>
      <c r="AO570" s="134"/>
      <c r="AP570" s="134"/>
      <c r="AQ570" s="106">
        <f>SUM(E570:AP570)</f>
        <v>0</v>
      </c>
      <c r="AR570" s="50">
        <f t="shared" si="81"/>
        <v>34</v>
      </c>
      <c r="AS570" s="137">
        <f t="shared" si="79"/>
        <v>0</v>
      </c>
    </row>
    <row r="571" ht="12.75" customHeight="1" spans="1:45">
      <c r="A571" s="130"/>
      <c r="B571" s="40"/>
      <c r="C571" s="40" t="s">
        <v>156</v>
      </c>
      <c r="D571" s="132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98"/>
      <c r="AI571" s="53"/>
      <c r="AJ571" s="53"/>
      <c r="AK571" s="53"/>
      <c r="AL571" s="53"/>
      <c r="AM571" s="134"/>
      <c r="AN571" s="134"/>
      <c r="AO571" s="134"/>
      <c r="AP571" s="134"/>
      <c r="AQ571" s="106">
        <f>SUM(E571:AP571)</f>
        <v>0</v>
      </c>
      <c r="AR571" s="50">
        <f t="shared" si="81"/>
        <v>34</v>
      </c>
      <c r="AS571" s="137">
        <f t="shared" si="79"/>
        <v>0</v>
      </c>
    </row>
    <row r="572" ht="12.75" customHeight="1" spans="1:45">
      <c r="A572" s="130"/>
      <c r="B572" s="40"/>
      <c r="C572" s="40" t="s">
        <v>157</v>
      </c>
      <c r="D572" s="132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98"/>
      <c r="AI572" s="53"/>
      <c r="AJ572" s="53"/>
      <c r="AK572" s="53"/>
      <c r="AL572" s="53"/>
      <c r="AM572" s="134"/>
      <c r="AN572" s="134"/>
      <c r="AO572" s="134"/>
      <c r="AP572" s="134"/>
      <c r="AQ572" s="106">
        <v>0</v>
      </c>
      <c r="AR572" s="50">
        <f t="shared" si="81"/>
        <v>34</v>
      </c>
      <c r="AS572" s="137">
        <f t="shared" si="79"/>
        <v>0</v>
      </c>
    </row>
    <row r="573" ht="12.75" customHeight="1" spans="1:45">
      <c r="A573" s="130"/>
      <c r="B573" s="40"/>
      <c r="C573" s="40" t="s">
        <v>158</v>
      </c>
      <c r="D573" s="132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98"/>
      <c r="AI573" s="53"/>
      <c r="AJ573" s="53"/>
      <c r="AK573" s="53"/>
      <c r="AL573" s="53"/>
      <c r="AM573" s="134"/>
      <c r="AN573" s="134"/>
      <c r="AO573" s="134"/>
      <c r="AP573" s="134"/>
      <c r="AQ573" s="106">
        <v>0</v>
      </c>
      <c r="AR573" s="50">
        <f t="shared" si="81"/>
        <v>34</v>
      </c>
      <c r="AS573" s="137">
        <f t="shared" si="79"/>
        <v>0</v>
      </c>
    </row>
    <row r="574" ht="12.75" customHeight="1" spans="1:45">
      <c r="A574" s="130"/>
      <c r="B574" s="40"/>
      <c r="C574" s="40" t="s">
        <v>159</v>
      </c>
      <c r="D574" s="132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98"/>
      <c r="AI574" s="53"/>
      <c r="AJ574" s="53"/>
      <c r="AK574" s="53"/>
      <c r="AL574" s="53"/>
      <c r="AM574" s="134"/>
      <c r="AN574" s="134"/>
      <c r="AO574" s="134"/>
      <c r="AP574" s="134"/>
      <c r="AQ574" s="106">
        <v>0</v>
      </c>
      <c r="AR574" s="50">
        <f t="shared" ref="AR574:AR585" si="82">34*1</f>
        <v>34</v>
      </c>
      <c r="AS574" s="137">
        <f t="shared" si="79"/>
        <v>0</v>
      </c>
    </row>
    <row r="575" ht="12.75" customHeight="1" spans="1:45">
      <c r="A575" s="130"/>
      <c r="B575" s="40"/>
      <c r="C575" s="40" t="s">
        <v>160</v>
      </c>
      <c r="D575" s="132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98"/>
      <c r="AI575" s="53"/>
      <c r="AJ575" s="53"/>
      <c r="AK575" s="53"/>
      <c r="AL575" s="53"/>
      <c r="AM575" s="134"/>
      <c r="AN575" s="134"/>
      <c r="AO575" s="134"/>
      <c r="AP575" s="134"/>
      <c r="AQ575" s="106">
        <v>0</v>
      </c>
      <c r="AR575" s="50">
        <f t="shared" si="82"/>
        <v>34</v>
      </c>
      <c r="AS575" s="137">
        <f t="shared" si="79"/>
        <v>0</v>
      </c>
    </row>
    <row r="576" ht="12.75" customHeight="1" spans="1:45">
      <c r="A576" s="130"/>
      <c r="B576" s="40"/>
      <c r="C576" s="40" t="s">
        <v>161</v>
      </c>
      <c r="D576" s="132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98"/>
      <c r="AI576" s="53"/>
      <c r="AJ576" s="53"/>
      <c r="AK576" s="53"/>
      <c r="AL576" s="53"/>
      <c r="AM576" s="134"/>
      <c r="AN576" s="134"/>
      <c r="AO576" s="134"/>
      <c r="AP576" s="134"/>
      <c r="AQ576" s="106">
        <v>0</v>
      </c>
      <c r="AR576" s="50">
        <f t="shared" si="82"/>
        <v>34</v>
      </c>
      <c r="AS576" s="137">
        <f t="shared" si="79"/>
        <v>0</v>
      </c>
    </row>
    <row r="577" ht="12.75" customHeight="1" spans="1:45">
      <c r="A577" s="130"/>
      <c r="B577" s="40"/>
      <c r="C577" s="40" t="s">
        <v>162</v>
      </c>
      <c r="D577" s="132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98"/>
      <c r="AI577" s="53"/>
      <c r="AJ577" s="53"/>
      <c r="AK577" s="53"/>
      <c r="AL577" s="53"/>
      <c r="AM577" s="134"/>
      <c r="AN577" s="134"/>
      <c r="AO577" s="134"/>
      <c r="AP577" s="134"/>
      <c r="AQ577" s="106">
        <f>SUM(E577:AP577)</f>
        <v>0</v>
      </c>
      <c r="AR577" s="50">
        <f t="shared" si="82"/>
        <v>34</v>
      </c>
      <c r="AS577" s="137">
        <f t="shared" si="79"/>
        <v>0</v>
      </c>
    </row>
    <row r="578" ht="12.75" customHeight="1" spans="1:45">
      <c r="A578" s="130"/>
      <c r="B578" s="38" t="s">
        <v>86</v>
      </c>
      <c r="C578" s="40" t="s">
        <v>154</v>
      </c>
      <c r="D578" s="132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98"/>
      <c r="AI578" s="53"/>
      <c r="AJ578" s="53"/>
      <c r="AK578" s="53"/>
      <c r="AL578" s="53"/>
      <c r="AM578" s="134"/>
      <c r="AN578" s="134"/>
      <c r="AO578" s="134"/>
      <c r="AP578" s="134"/>
      <c r="AQ578" s="106">
        <f>SUM(E578:AP578)</f>
        <v>0</v>
      </c>
      <c r="AR578" s="50">
        <f t="shared" si="82"/>
        <v>34</v>
      </c>
      <c r="AS578" s="137">
        <f t="shared" si="79"/>
        <v>0</v>
      </c>
    </row>
    <row r="579" ht="12.75" customHeight="1" spans="1:45">
      <c r="A579" s="130"/>
      <c r="B579" s="49"/>
      <c r="C579" s="40" t="s">
        <v>156</v>
      </c>
      <c r="D579" s="132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98"/>
      <c r="AI579" s="53"/>
      <c r="AJ579" s="53"/>
      <c r="AK579" s="53"/>
      <c r="AL579" s="53"/>
      <c r="AM579" s="134"/>
      <c r="AN579" s="134"/>
      <c r="AO579" s="134"/>
      <c r="AP579" s="134"/>
      <c r="AQ579" s="106">
        <f>SUM(E579:AP579)</f>
        <v>0</v>
      </c>
      <c r="AR579" s="50">
        <f t="shared" si="82"/>
        <v>34</v>
      </c>
      <c r="AS579" s="137">
        <f t="shared" si="79"/>
        <v>0</v>
      </c>
    </row>
    <row r="580" ht="12.75" customHeight="1" spans="1:45">
      <c r="A580" s="130"/>
      <c r="B580" s="49"/>
      <c r="C580" s="40" t="s">
        <v>157</v>
      </c>
      <c r="D580" s="132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98"/>
      <c r="AI580" s="53"/>
      <c r="AJ580" s="53"/>
      <c r="AK580" s="53"/>
      <c r="AL580" s="53"/>
      <c r="AM580" s="134"/>
      <c r="AN580" s="134"/>
      <c r="AO580" s="134"/>
      <c r="AP580" s="134"/>
      <c r="AQ580" s="106">
        <f>SUM(E580:AP580)</f>
        <v>0</v>
      </c>
      <c r="AR580" s="50">
        <f t="shared" si="82"/>
        <v>34</v>
      </c>
      <c r="AS580" s="137">
        <f t="shared" si="79"/>
        <v>0</v>
      </c>
    </row>
    <row r="581" ht="12.75" customHeight="1" spans="1:45">
      <c r="A581" s="130"/>
      <c r="B581" s="49"/>
      <c r="C581" s="40" t="s">
        <v>158</v>
      </c>
      <c r="D581" s="132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98"/>
      <c r="AI581" s="53"/>
      <c r="AJ581" s="53"/>
      <c r="AK581" s="53"/>
      <c r="AL581" s="53"/>
      <c r="AM581" s="134"/>
      <c r="AN581" s="134"/>
      <c r="AO581" s="134"/>
      <c r="AP581" s="134"/>
      <c r="AQ581" s="106">
        <v>0</v>
      </c>
      <c r="AR581" s="50">
        <f t="shared" si="82"/>
        <v>34</v>
      </c>
      <c r="AS581" s="137">
        <f t="shared" si="79"/>
        <v>0</v>
      </c>
    </row>
    <row r="582" ht="12.75" customHeight="1" spans="1:45">
      <c r="A582" s="130"/>
      <c r="B582" s="49"/>
      <c r="C582" s="40" t="s">
        <v>159</v>
      </c>
      <c r="D582" s="132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98"/>
      <c r="AI582" s="53"/>
      <c r="AJ582" s="53"/>
      <c r="AK582" s="53"/>
      <c r="AL582" s="53"/>
      <c r="AM582" s="134"/>
      <c r="AN582" s="134"/>
      <c r="AO582" s="134"/>
      <c r="AP582" s="134"/>
      <c r="AQ582" s="106">
        <v>0</v>
      </c>
      <c r="AR582" s="50">
        <f t="shared" si="82"/>
        <v>34</v>
      </c>
      <c r="AS582" s="137">
        <f t="shared" si="79"/>
        <v>0</v>
      </c>
    </row>
    <row r="583" ht="12.75" customHeight="1" spans="1:45">
      <c r="A583" s="130"/>
      <c r="B583" s="49"/>
      <c r="C583" s="40" t="s">
        <v>160</v>
      </c>
      <c r="D583" s="132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98"/>
      <c r="AI583" s="53"/>
      <c r="AJ583" s="53"/>
      <c r="AK583" s="53"/>
      <c r="AL583" s="53"/>
      <c r="AM583" s="134"/>
      <c r="AN583" s="134"/>
      <c r="AO583" s="134"/>
      <c r="AP583" s="134"/>
      <c r="AQ583" s="106">
        <v>0</v>
      </c>
      <c r="AR583" s="50">
        <f t="shared" si="82"/>
        <v>34</v>
      </c>
      <c r="AS583" s="137">
        <f t="shared" si="79"/>
        <v>0</v>
      </c>
    </row>
    <row r="584" ht="12.75" customHeight="1" spans="1:45">
      <c r="A584" s="130"/>
      <c r="B584" s="49"/>
      <c r="C584" s="40" t="s">
        <v>161</v>
      </c>
      <c r="D584" s="132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98"/>
      <c r="AI584" s="53"/>
      <c r="AJ584" s="53"/>
      <c r="AK584" s="53"/>
      <c r="AL584" s="53"/>
      <c r="AM584" s="134"/>
      <c r="AN584" s="134"/>
      <c r="AO584" s="134"/>
      <c r="AP584" s="134"/>
      <c r="AQ584" s="106">
        <v>0</v>
      </c>
      <c r="AR584" s="50">
        <f t="shared" si="82"/>
        <v>34</v>
      </c>
      <c r="AS584" s="137">
        <f t="shared" si="79"/>
        <v>0</v>
      </c>
    </row>
    <row r="585" ht="12.75" customHeight="1" spans="1:45">
      <c r="A585" s="130"/>
      <c r="B585" s="43"/>
      <c r="C585" s="40" t="s">
        <v>162</v>
      </c>
      <c r="D585" s="132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98"/>
      <c r="AI585" s="53"/>
      <c r="AJ585" s="53"/>
      <c r="AK585" s="53"/>
      <c r="AL585" s="53"/>
      <c r="AM585" s="134"/>
      <c r="AN585" s="134"/>
      <c r="AO585" s="134"/>
      <c r="AP585" s="134"/>
      <c r="AQ585" s="106">
        <v>0</v>
      </c>
      <c r="AR585" s="50">
        <f t="shared" si="82"/>
        <v>34</v>
      </c>
      <c r="AS585" s="137">
        <f t="shared" si="79"/>
        <v>0</v>
      </c>
    </row>
    <row r="586" ht="12.75" customHeight="1" spans="1:45">
      <c r="A586" s="130"/>
      <c r="B586" s="38" t="s">
        <v>107</v>
      </c>
      <c r="C586" s="40" t="s">
        <v>154</v>
      </c>
      <c r="D586" s="132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98"/>
      <c r="AI586" s="53"/>
      <c r="AJ586" s="53"/>
      <c r="AK586" s="53"/>
      <c r="AL586" s="53"/>
      <c r="AM586" s="134"/>
      <c r="AN586" s="134"/>
      <c r="AO586" s="134"/>
      <c r="AP586" s="134"/>
      <c r="AQ586" s="106">
        <f>SUM(E586:AP586)</f>
        <v>0</v>
      </c>
      <c r="AR586" s="50">
        <f>34*2</f>
        <v>68</v>
      </c>
      <c r="AS586" s="137">
        <f t="shared" si="79"/>
        <v>0</v>
      </c>
    </row>
    <row r="587" ht="12.75" customHeight="1" spans="1:45">
      <c r="A587" s="130"/>
      <c r="B587" s="49"/>
      <c r="C587" s="40" t="s">
        <v>156</v>
      </c>
      <c r="D587" s="132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98"/>
      <c r="AI587" s="53"/>
      <c r="AJ587" s="53"/>
      <c r="AK587" s="53"/>
      <c r="AL587" s="53"/>
      <c r="AM587" s="134"/>
      <c r="AN587" s="134"/>
      <c r="AO587" s="134"/>
      <c r="AP587" s="134"/>
      <c r="AQ587" s="106">
        <f>SUM(E587:AP587)</f>
        <v>0</v>
      </c>
      <c r="AR587" s="50">
        <f>34*2</f>
        <v>68</v>
      </c>
      <c r="AS587" s="137">
        <f t="shared" si="79"/>
        <v>0</v>
      </c>
    </row>
    <row r="588" ht="12.75" customHeight="1" spans="1:45">
      <c r="A588" s="130"/>
      <c r="B588" s="49"/>
      <c r="C588" s="40" t="s">
        <v>157</v>
      </c>
      <c r="D588" s="132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98"/>
      <c r="AI588" s="53"/>
      <c r="AJ588" s="53"/>
      <c r="AK588" s="53"/>
      <c r="AL588" s="53"/>
      <c r="AM588" s="134"/>
      <c r="AN588" s="134"/>
      <c r="AO588" s="134"/>
      <c r="AP588" s="134"/>
      <c r="AQ588" s="106">
        <f>SUM(E588:AP588)</f>
        <v>0</v>
      </c>
      <c r="AR588" s="50">
        <f>34*2</f>
        <v>68</v>
      </c>
      <c r="AS588" s="137">
        <f t="shared" si="79"/>
        <v>0</v>
      </c>
    </row>
    <row r="589" ht="12.75" customHeight="1" spans="1:45">
      <c r="A589" s="130"/>
      <c r="B589" s="49"/>
      <c r="C589" s="40" t="s">
        <v>158</v>
      </c>
      <c r="D589" s="132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98"/>
      <c r="AI589" s="53"/>
      <c r="AJ589" s="53"/>
      <c r="AK589" s="53"/>
      <c r="AL589" s="53"/>
      <c r="AM589" s="134"/>
      <c r="AN589" s="134"/>
      <c r="AO589" s="134"/>
      <c r="AP589" s="134"/>
      <c r="AQ589" s="106">
        <f>SUM(E589:AP589)</f>
        <v>0</v>
      </c>
      <c r="AR589" s="50">
        <f t="shared" ref="AR589:AR601" si="83">34*2</f>
        <v>68</v>
      </c>
      <c r="AS589" s="137">
        <f t="shared" si="79"/>
        <v>0</v>
      </c>
    </row>
    <row r="590" ht="12.75" customHeight="1" spans="1:45">
      <c r="A590" s="130"/>
      <c r="B590" s="49"/>
      <c r="C590" s="40" t="s">
        <v>159</v>
      </c>
      <c r="D590" s="132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98"/>
      <c r="AI590" s="53"/>
      <c r="AJ590" s="53"/>
      <c r="AK590" s="53"/>
      <c r="AL590" s="53"/>
      <c r="AM590" s="134"/>
      <c r="AN590" s="134"/>
      <c r="AO590" s="134"/>
      <c r="AP590" s="134"/>
      <c r="AQ590" s="106">
        <f>SUM(E590:AP590)</f>
        <v>0</v>
      </c>
      <c r="AR590" s="50">
        <f t="shared" si="83"/>
        <v>68</v>
      </c>
      <c r="AS590" s="137">
        <f t="shared" si="79"/>
        <v>0</v>
      </c>
    </row>
    <row r="591" ht="12.75" customHeight="1" spans="1:45">
      <c r="A591" s="130"/>
      <c r="B591" s="49"/>
      <c r="C591" s="40" t="s">
        <v>160</v>
      </c>
      <c r="D591" s="132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98"/>
      <c r="AI591" s="53"/>
      <c r="AJ591" s="53"/>
      <c r="AK591" s="53"/>
      <c r="AL591" s="53"/>
      <c r="AM591" s="134"/>
      <c r="AN591" s="134"/>
      <c r="AO591" s="134"/>
      <c r="AP591" s="134"/>
      <c r="AQ591" s="106">
        <f t="shared" ref="AQ591:AQ601" si="84">SUM(E591:AP591)</f>
        <v>0</v>
      </c>
      <c r="AR591" s="50">
        <f t="shared" si="83"/>
        <v>68</v>
      </c>
      <c r="AS591" s="137">
        <f t="shared" si="79"/>
        <v>0</v>
      </c>
    </row>
    <row r="592" ht="12.75" customHeight="1" spans="1:45">
      <c r="A592" s="130"/>
      <c r="B592" s="49"/>
      <c r="C592" s="40" t="s">
        <v>161</v>
      </c>
      <c r="D592" s="132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98"/>
      <c r="AI592" s="53"/>
      <c r="AJ592" s="53"/>
      <c r="AK592" s="53"/>
      <c r="AL592" s="53"/>
      <c r="AM592" s="134"/>
      <c r="AN592" s="134"/>
      <c r="AO592" s="134"/>
      <c r="AP592" s="134"/>
      <c r="AQ592" s="106">
        <f t="shared" si="84"/>
        <v>0</v>
      </c>
      <c r="AR592" s="50">
        <f t="shared" si="83"/>
        <v>68</v>
      </c>
      <c r="AS592" s="137">
        <f t="shared" si="79"/>
        <v>0</v>
      </c>
    </row>
    <row r="593" ht="12.75" customHeight="1" spans="1:45">
      <c r="A593" s="130"/>
      <c r="B593" s="43"/>
      <c r="C593" s="40" t="s">
        <v>162</v>
      </c>
      <c r="D593" s="132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98"/>
      <c r="AI593" s="53"/>
      <c r="AJ593" s="53"/>
      <c r="AK593" s="53"/>
      <c r="AL593" s="53"/>
      <c r="AM593" s="134"/>
      <c r="AN593" s="134"/>
      <c r="AO593" s="134"/>
      <c r="AP593" s="134"/>
      <c r="AQ593" s="106">
        <f t="shared" si="84"/>
        <v>0</v>
      </c>
      <c r="AR593" s="50">
        <f t="shared" si="83"/>
        <v>68</v>
      </c>
      <c r="AS593" s="137">
        <f t="shared" si="79"/>
        <v>0</v>
      </c>
    </row>
    <row r="594" ht="12.75" customHeight="1" spans="1:45">
      <c r="A594" s="130"/>
      <c r="B594" s="40" t="s">
        <v>88</v>
      </c>
      <c r="C594" s="40" t="s">
        <v>154</v>
      </c>
      <c r="D594" s="132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98"/>
      <c r="AI594" s="53"/>
      <c r="AJ594" s="53"/>
      <c r="AK594" s="53"/>
      <c r="AL594" s="53"/>
      <c r="AM594" s="134"/>
      <c r="AN594" s="134"/>
      <c r="AO594" s="134"/>
      <c r="AP594" s="134"/>
      <c r="AQ594" s="106">
        <f t="shared" si="84"/>
        <v>0</v>
      </c>
      <c r="AR594" s="50">
        <f t="shared" si="83"/>
        <v>68</v>
      </c>
      <c r="AS594" s="137">
        <f t="shared" si="79"/>
        <v>0</v>
      </c>
    </row>
    <row r="595" ht="12.75" customHeight="1" spans="1:45">
      <c r="A595" s="130"/>
      <c r="B595" s="40"/>
      <c r="C595" s="40" t="s">
        <v>156</v>
      </c>
      <c r="D595" s="132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98"/>
      <c r="AI595" s="53"/>
      <c r="AJ595" s="53"/>
      <c r="AK595" s="53"/>
      <c r="AL595" s="53"/>
      <c r="AM595" s="134"/>
      <c r="AN595" s="134"/>
      <c r="AO595" s="134"/>
      <c r="AP595" s="134"/>
      <c r="AQ595" s="106">
        <f t="shared" si="84"/>
        <v>0</v>
      </c>
      <c r="AR595" s="50">
        <f t="shared" si="83"/>
        <v>68</v>
      </c>
      <c r="AS595" s="137">
        <f t="shared" si="79"/>
        <v>0</v>
      </c>
    </row>
    <row r="596" ht="12.75" customHeight="1" spans="1:45">
      <c r="A596" s="130"/>
      <c r="B596" s="40"/>
      <c r="C596" s="40" t="s">
        <v>157</v>
      </c>
      <c r="D596" s="132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98"/>
      <c r="AI596" s="53"/>
      <c r="AJ596" s="53"/>
      <c r="AK596" s="53"/>
      <c r="AL596" s="53"/>
      <c r="AM596" s="134"/>
      <c r="AN596" s="134"/>
      <c r="AO596" s="134"/>
      <c r="AP596" s="134"/>
      <c r="AQ596" s="106">
        <f t="shared" si="84"/>
        <v>0</v>
      </c>
      <c r="AR596" s="50">
        <f t="shared" si="83"/>
        <v>68</v>
      </c>
      <c r="AS596" s="137">
        <f t="shared" si="79"/>
        <v>0</v>
      </c>
    </row>
    <row r="597" ht="12.75" customHeight="1" spans="1:45">
      <c r="A597" s="130"/>
      <c r="B597" s="40"/>
      <c r="C597" s="40" t="s">
        <v>158</v>
      </c>
      <c r="D597" s="132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98"/>
      <c r="AI597" s="53"/>
      <c r="AJ597" s="53"/>
      <c r="AK597" s="53"/>
      <c r="AL597" s="53"/>
      <c r="AM597" s="134"/>
      <c r="AN597" s="134"/>
      <c r="AO597" s="134"/>
      <c r="AP597" s="134"/>
      <c r="AQ597" s="106">
        <f t="shared" si="84"/>
        <v>0</v>
      </c>
      <c r="AR597" s="50">
        <f t="shared" si="83"/>
        <v>68</v>
      </c>
      <c r="AS597" s="137">
        <f t="shared" si="79"/>
        <v>0</v>
      </c>
    </row>
    <row r="598" ht="12.75" customHeight="1" spans="1:45">
      <c r="A598" s="130"/>
      <c r="B598" s="40"/>
      <c r="C598" s="40" t="s">
        <v>159</v>
      </c>
      <c r="D598" s="132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98"/>
      <c r="AI598" s="53"/>
      <c r="AJ598" s="53"/>
      <c r="AK598" s="53"/>
      <c r="AL598" s="53"/>
      <c r="AM598" s="134"/>
      <c r="AN598" s="134"/>
      <c r="AO598" s="134"/>
      <c r="AP598" s="134"/>
      <c r="AQ598" s="106">
        <f t="shared" si="84"/>
        <v>0</v>
      </c>
      <c r="AR598" s="50">
        <f t="shared" si="83"/>
        <v>68</v>
      </c>
      <c r="AS598" s="137">
        <f t="shared" si="79"/>
        <v>0</v>
      </c>
    </row>
    <row r="599" ht="12.75" customHeight="1" spans="1:45">
      <c r="A599" s="130"/>
      <c r="B599" s="40"/>
      <c r="C599" s="40" t="s">
        <v>160</v>
      </c>
      <c r="D599" s="132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98"/>
      <c r="AI599" s="53"/>
      <c r="AJ599" s="53"/>
      <c r="AK599" s="53"/>
      <c r="AL599" s="53"/>
      <c r="AM599" s="134"/>
      <c r="AN599" s="134"/>
      <c r="AO599" s="134"/>
      <c r="AP599" s="134"/>
      <c r="AQ599" s="106">
        <f t="shared" si="84"/>
        <v>0</v>
      </c>
      <c r="AR599" s="50">
        <f t="shared" si="83"/>
        <v>68</v>
      </c>
      <c r="AS599" s="137">
        <f t="shared" si="79"/>
        <v>0</v>
      </c>
    </row>
    <row r="600" ht="12.75" customHeight="1" spans="1:45">
      <c r="A600" s="130"/>
      <c r="B600" s="40"/>
      <c r="C600" s="40" t="s">
        <v>161</v>
      </c>
      <c r="D600" s="132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98"/>
      <c r="AI600" s="53"/>
      <c r="AJ600" s="53"/>
      <c r="AK600" s="53"/>
      <c r="AL600" s="53"/>
      <c r="AM600" s="134"/>
      <c r="AN600" s="134"/>
      <c r="AO600" s="134"/>
      <c r="AP600" s="134"/>
      <c r="AQ600" s="106">
        <f t="shared" si="84"/>
        <v>0</v>
      </c>
      <c r="AR600" s="50">
        <f t="shared" si="83"/>
        <v>68</v>
      </c>
      <c r="AS600" s="137">
        <f t="shared" si="79"/>
        <v>0</v>
      </c>
    </row>
    <row r="601" spans="1:45">
      <c r="A601" s="130"/>
      <c r="B601" s="40"/>
      <c r="C601" s="40" t="s">
        <v>162</v>
      </c>
      <c r="D601" s="52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98"/>
      <c r="AJ601" s="134"/>
      <c r="AK601" s="53"/>
      <c r="AL601" s="53"/>
      <c r="AM601" s="134"/>
      <c r="AN601" s="134"/>
      <c r="AO601" s="134"/>
      <c r="AP601" s="134"/>
      <c r="AQ601" s="106">
        <f t="shared" si="84"/>
        <v>0</v>
      </c>
      <c r="AR601" s="50">
        <f t="shared" si="83"/>
        <v>68</v>
      </c>
      <c r="AS601" s="137">
        <f t="shared" si="79"/>
        <v>0</v>
      </c>
    </row>
    <row r="602" ht="27" customHeight="1" spans="1:45">
      <c r="A602" s="107"/>
      <c r="B602" s="127"/>
      <c r="C602" s="127"/>
      <c r="D602" s="127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  <c r="AK602" s="55"/>
      <c r="AL602" s="55"/>
      <c r="AM602" s="107"/>
      <c r="AN602" s="107"/>
      <c r="AO602" s="107"/>
      <c r="AP602" s="107"/>
      <c r="AQ602" s="107"/>
      <c r="AR602" s="107"/>
      <c r="AS602" s="107"/>
    </row>
    <row r="603" s="2" customFormat="1" ht="81.75" customHeight="1" spans="1:45">
      <c r="A603" s="128" t="s">
        <v>168</v>
      </c>
      <c r="B603" s="128"/>
      <c r="C603" s="128"/>
      <c r="D603" s="128"/>
      <c r="E603" s="65" t="s">
        <v>55</v>
      </c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  <c r="AF603" s="65"/>
      <c r="AG603" s="65"/>
      <c r="AH603" s="65"/>
      <c r="AI603" s="65"/>
      <c r="AJ603" s="65"/>
      <c r="AK603" s="65"/>
      <c r="AL603" s="65"/>
      <c r="AM603" s="65"/>
      <c r="AN603" s="65"/>
      <c r="AO603" s="65"/>
      <c r="AP603" s="65"/>
      <c r="AQ603" s="115" t="s">
        <v>56</v>
      </c>
      <c r="AR603" s="168" t="s">
        <v>57</v>
      </c>
      <c r="AS603" s="169" t="s">
        <v>58</v>
      </c>
    </row>
    <row r="604" s="2" customFormat="1" ht="21.75" customHeight="1" spans="1:45">
      <c r="A604" s="40" t="s">
        <v>59</v>
      </c>
      <c r="B604" s="40"/>
      <c r="C604" s="40"/>
      <c r="D604" s="39" t="s">
        <v>61</v>
      </c>
      <c r="E604" s="40" t="s">
        <v>62</v>
      </c>
      <c r="F604" s="40"/>
      <c r="G604" s="40"/>
      <c r="H604" s="40"/>
      <c r="I604" s="40" t="s">
        <v>63</v>
      </c>
      <c r="J604" s="40"/>
      <c r="K604" s="40"/>
      <c r="L604" s="40"/>
      <c r="M604" s="40" t="s">
        <v>64</v>
      </c>
      <c r="N604" s="40"/>
      <c r="O604" s="40"/>
      <c r="P604" s="40"/>
      <c r="Q604" s="40" t="s">
        <v>65</v>
      </c>
      <c r="R604" s="40"/>
      <c r="S604" s="40"/>
      <c r="T604" s="40"/>
      <c r="U604" s="40" t="s">
        <v>66</v>
      </c>
      <c r="V604" s="40"/>
      <c r="W604" s="40"/>
      <c r="X604" s="40" t="s">
        <v>67</v>
      </c>
      <c r="Y604" s="40"/>
      <c r="Z604" s="40"/>
      <c r="AA604" s="40"/>
      <c r="AB604" s="40" t="s">
        <v>68</v>
      </c>
      <c r="AC604" s="40"/>
      <c r="AD604" s="40"/>
      <c r="AE604" s="40" t="s">
        <v>69</v>
      </c>
      <c r="AF604" s="40"/>
      <c r="AG604" s="40"/>
      <c r="AH604" s="40"/>
      <c r="AI604" s="40"/>
      <c r="AJ604" s="40" t="s">
        <v>70</v>
      </c>
      <c r="AK604" s="40"/>
      <c r="AL604" s="40"/>
      <c r="AM604" s="40" t="s">
        <v>71</v>
      </c>
      <c r="AN604" s="40"/>
      <c r="AO604" s="40"/>
      <c r="AP604" s="40"/>
      <c r="AQ604" s="115"/>
      <c r="AR604" s="168"/>
      <c r="AS604" s="169"/>
    </row>
    <row r="605" s="3" customFormat="1" ht="11.25" customHeight="1" spans="1:45">
      <c r="A605" s="40"/>
      <c r="B605" s="40"/>
      <c r="C605" s="40"/>
      <c r="D605" s="39" t="s">
        <v>72</v>
      </c>
      <c r="E605" s="44">
        <v>1</v>
      </c>
      <c r="F605" s="44">
        <v>2</v>
      </c>
      <c r="G605" s="44">
        <v>3</v>
      </c>
      <c r="H605" s="44">
        <v>4</v>
      </c>
      <c r="I605" s="44">
        <v>5</v>
      </c>
      <c r="J605" s="44">
        <v>6</v>
      </c>
      <c r="K605" s="44">
        <v>7</v>
      </c>
      <c r="L605" s="44">
        <v>8</v>
      </c>
      <c r="M605" s="44">
        <v>9</v>
      </c>
      <c r="N605" s="44">
        <v>10</v>
      </c>
      <c r="O605" s="44">
        <v>11</v>
      </c>
      <c r="P605" s="44">
        <v>12</v>
      </c>
      <c r="Q605" s="44">
        <v>13</v>
      </c>
      <c r="R605" s="44">
        <v>14</v>
      </c>
      <c r="S605" s="44">
        <v>15</v>
      </c>
      <c r="T605" s="44">
        <v>16</v>
      </c>
      <c r="U605" s="44">
        <v>17</v>
      </c>
      <c r="V605" s="44">
        <v>18</v>
      </c>
      <c r="W605" s="44">
        <v>19</v>
      </c>
      <c r="X605" s="44">
        <v>20</v>
      </c>
      <c r="Y605" s="44">
        <v>21</v>
      </c>
      <c r="Z605" s="44">
        <v>22</v>
      </c>
      <c r="AA605" s="44">
        <v>23</v>
      </c>
      <c r="AB605" s="44">
        <v>24</v>
      </c>
      <c r="AC605" s="44">
        <v>25</v>
      </c>
      <c r="AD605" s="44">
        <v>26</v>
      </c>
      <c r="AE605" s="44">
        <v>27</v>
      </c>
      <c r="AF605" s="44">
        <v>28</v>
      </c>
      <c r="AG605" s="44">
        <v>29</v>
      </c>
      <c r="AH605" s="44">
        <v>30</v>
      </c>
      <c r="AI605" s="44">
        <v>31</v>
      </c>
      <c r="AJ605" s="44">
        <v>32</v>
      </c>
      <c r="AK605" s="44">
        <v>33</v>
      </c>
      <c r="AL605" s="44">
        <v>34</v>
      </c>
      <c r="AM605" s="44">
        <v>35</v>
      </c>
      <c r="AN605" s="44">
        <v>36</v>
      </c>
      <c r="AO605" s="44">
        <v>37</v>
      </c>
      <c r="AP605" s="44">
        <v>38</v>
      </c>
      <c r="AQ605" s="115"/>
      <c r="AR605" s="168"/>
      <c r="AS605" s="169"/>
    </row>
    <row r="606" ht="12.75" customHeight="1" spans="1:45">
      <c r="A606" s="130" t="s">
        <v>90</v>
      </c>
      <c r="B606" s="38" t="s">
        <v>74</v>
      </c>
      <c r="C606" s="40" t="s">
        <v>169</v>
      </c>
      <c r="D606" s="52"/>
      <c r="E606" s="53"/>
      <c r="F606" s="76" t="s">
        <v>105</v>
      </c>
      <c r="G606" s="53"/>
      <c r="H606" s="53"/>
      <c r="I606" s="53"/>
      <c r="J606" s="76" t="s">
        <v>155</v>
      </c>
      <c r="K606" s="53"/>
      <c r="L606" s="53"/>
      <c r="M606" s="53"/>
      <c r="N606" s="53"/>
      <c r="O606" s="53"/>
      <c r="P606" s="53"/>
      <c r="Q606" s="76" t="s">
        <v>95</v>
      </c>
      <c r="R606" s="53"/>
      <c r="S606" s="53"/>
      <c r="T606" s="53"/>
      <c r="U606" s="53"/>
      <c r="V606" s="76" t="s">
        <v>94</v>
      </c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138" t="s">
        <v>120</v>
      </c>
      <c r="AI606" s="53"/>
      <c r="AJ606" s="53"/>
      <c r="AK606" s="76" t="s">
        <v>94</v>
      </c>
      <c r="AL606" s="53"/>
      <c r="AM606" s="106"/>
      <c r="AN606" s="106"/>
      <c r="AO606" s="106"/>
      <c r="AP606" s="106"/>
      <c r="AQ606" s="106">
        <v>6</v>
      </c>
      <c r="AR606" s="50">
        <f>34*3</f>
        <v>102</v>
      </c>
      <c r="AS606" s="137">
        <f t="shared" ref="AS606:AS669" si="85">AQ606/AR606</f>
        <v>0.0588235294117647</v>
      </c>
    </row>
    <row r="607" spans="1:45">
      <c r="A607" s="130"/>
      <c r="B607" s="49"/>
      <c r="C607" s="40" t="s">
        <v>170</v>
      </c>
      <c r="D607" s="52"/>
      <c r="E607" s="53"/>
      <c r="F607" s="76" t="s">
        <v>105</v>
      </c>
      <c r="G607" s="53"/>
      <c r="H607" s="53"/>
      <c r="I607" s="53"/>
      <c r="J607" s="76" t="s">
        <v>155</v>
      </c>
      <c r="K607" s="53"/>
      <c r="L607" s="53"/>
      <c r="M607" s="53"/>
      <c r="N607" s="53"/>
      <c r="O607" s="53"/>
      <c r="P607" s="53"/>
      <c r="Q607" s="76" t="s">
        <v>95</v>
      </c>
      <c r="R607" s="53"/>
      <c r="S607" s="53"/>
      <c r="T607" s="53"/>
      <c r="U607" s="53"/>
      <c r="V607" s="76" t="s">
        <v>94</v>
      </c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138" t="s">
        <v>120</v>
      </c>
      <c r="AI607" s="53"/>
      <c r="AJ607" s="53"/>
      <c r="AK607" s="76" t="s">
        <v>94</v>
      </c>
      <c r="AL607" s="53"/>
      <c r="AM607" s="106"/>
      <c r="AN607" s="106"/>
      <c r="AO607" s="106"/>
      <c r="AP607" s="106"/>
      <c r="AQ607" s="106">
        <v>6</v>
      </c>
      <c r="AR607" s="50">
        <f t="shared" ref="AR607:AR613" si="86">34*3</f>
        <v>102</v>
      </c>
      <c r="AS607" s="137">
        <f t="shared" si="85"/>
        <v>0.0588235294117647</v>
      </c>
    </row>
    <row r="608" ht="12.75" customHeight="1" spans="1:45">
      <c r="A608" s="130"/>
      <c r="B608" s="49"/>
      <c r="C608" s="40" t="s">
        <v>171</v>
      </c>
      <c r="D608" s="52"/>
      <c r="E608" s="53"/>
      <c r="F608" s="76" t="s">
        <v>105</v>
      </c>
      <c r="G608" s="53"/>
      <c r="H608" s="53"/>
      <c r="I608" s="53"/>
      <c r="J608" s="76" t="s">
        <v>155</v>
      </c>
      <c r="K608" s="53"/>
      <c r="L608" s="53"/>
      <c r="M608" s="53"/>
      <c r="N608" s="53"/>
      <c r="O608" s="53"/>
      <c r="P608" s="53"/>
      <c r="Q608" s="76" t="s">
        <v>95</v>
      </c>
      <c r="R608" s="53"/>
      <c r="S608" s="53"/>
      <c r="T608" s="53"/>
      <c r="U608" s="53"/>
      <c r="V608" s="76" t="s">
        <v>94</v>
      </c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138" t="s">
        <v>120</v>
      </c>
      <c r="AI608" s="53"/>
      <c r="AJ608" s="53"/>
      <c r="AK608" s="76" t="s">
        <v>94</v>
      </c>
      <c r="AL608" s="53"/>
      <c r="AM608" s="106"/>
      <c r="AN608" s="106"/>
      <c r="AO608" s="106"/>
      <c r="AP608" s="106"/>
      <c r="AQ608" s="106">
        <v>6</v>
      </c>
      <c r="AR608" s="50">
        <f t="shared" si="86"/>
        <v>102</v>
      </c>
      <c r="AS608" s="137">
        <f t="shared" si="85"/>
        <v>0.0588235294117647</v>
      </c>
    </row>
    <row r="609" ht="12.75" customHeight="1" spans="1:45">
      <c r="A609" s="130"/>
      <c r="B609" s="49"/>
      <c r="C609" s="40" t="s">
        <v>172</v>
      </c>
      <c r="D609" s="52"/>
      <c r="E609" s="53"/>
      <c r="F609" s="76" t="s">
        <v>105</v>
      </c>
      <c r="G609" s="53"/>
      <c r="H609" s="53"/>
      <c r="I609" s="53"/>
      <c r="J609" s="76" t="s">
        <v>155</v>
      </c>
      <c r="K609" s="53"/>
      <c r="L609" s="53"/>
      <c r="M609" s="53"/>
      <c r="N609" s="53"/>
      <c r="O609" s="53"/>
      <c r="P609" s="53"/>
      <c r="Q609" s="76" t="s">
        <v>95</v>
      </c>
      <c r="R609" s="53"/>
      <c r="S609" s="53"/>
      <c r="T609" s="53"/>
      <c r="U609" s="53"/>
      <c r="V609" s="76" t="s">
        <v>94</v>
      </c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138" t="s">
        <v>120</v>
      </c>
      <c r="AI609" s="53"/>
      <c r="AJ609" s="53"/>
      <c r="AK609" s="76" t="s">
        <v>94</v>
      </c>
      <c r="AL609" s="53"/>
      <c r="AM609" s="106"/>
      <c r="AN609" s="106"/>
      <c r="AO609" s="106"/>
      <c r="AP609" s="106"/>
      <c r="AQ609" s="106">
        <v>6</v>
      </c>
      <c r="AR609" s="50">
        <f t="shared" si="86"/>
        <v>102</v>
      </c>
      <c r="AS609" s="137">
        <f t="shared" si="85"/>
        <v>0.0588235294117647</v>
      </c>
    </row>
    <row r="610" ht="12.75" customHeight="1" spans="1:45">
      <c r="A610" s="130"/>
      <c r="B610" s="49"/>
      <c r="C610" s="40" t="s">
        <v>173</v>
      </c>
      <c r="D610" s="52"/>
      <c r="E610" s="53"/>
      <c r="F610" s="76" t="s">
        <v>105</v>
      </c>
      <c r="G610" s="53"/>
      <c r="H610" s="53"/>
      <c r="I610" s="53"/>
      <c r="J610" s="76" t="s">
        <v>155</v>
      </c>
      <c r="K610" s="53"/>
      <c r="L610" s="53"/>
      <c r="M610" s="53"/>
      <c r="N610" s="53"/>
      <c r="O610" s="53"/>
      <c r="P610" s="53"/>
      <c r="Q610" s="76" t="s">
        <v>95</v>
      </c>
      <c r="R610" s="53"/>
      <c r="S610" s="53"/>
      <c r="T610" s="53"/>
      <c r="U610" s="53"/>
      <c r="V610" s="76" t="s">
        <v>94</v>
      </c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138" t="s">
        <v>120</v>
      </c>
      <c r="AI610" s="53"/>
      <c r="AJ610" s="53"/>
      <c r="AK610" s="76" t="s">
        <v>94</v>
      </c>
      <c r="AL610" s="53"/>
      <c r="AM610" s="106"/>
      <c r="AN610" s="106"/>
      <c r="AO610" s="106"/>
      <c r="AP610" s="106"/>
      <c r="AQ610" s="106">
        <v>6</v>
      </c>
      <c r="AR610" s="50">
        <f t="shared" si="86"/>
        <v>102</v>
      </c>
      <c r="AS610" s="137">
        <f t="shared" si="85"/>
        <v>0.0588235294117647</v>
      </c>
    </row>
    <row r="611" ht="12.75" customHeight="1" spans="1:45">
      <c r="A611" s="130"/>
      <c r="B611" s="49"/>
      <c r="C611" s="40" t="s">
        <v>174</v>
      </c>
      <c r="D611" s="52"/>
      <c r="E611" s="53"/>
      <c r="F611" s="76" t="s">
        <v>105</v>
      </c>
      <c r="G611" s="53"/>
      <c r="H611" s="53"/>
      <c r="I611" s="53"/>
      <c r="J611" s="76" t="s">
        <v>155</v>
      </c>
      <c r="K611" s="53"/>
      <c r="L611" s="53"/>
      <c r="M611" s="53"/>
      <c r="N611" s="53"/>
      <c r="O611" s="53"/>
      <c r="P611" s="53"/>
      <c r="Q611" s="76" t="s">
        <v>95</v>
      </c>
      <c r="R611" s="53"/>
      <c r="S611" s="53"/>
      <c r="T611" s="53"/>
      <c r="U611" s="53"/>
      <c r="V611" s="76" t="s">
        <v>94</v>
      </c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138" t="s">
        <v>120</v>
      </c>
      <c r="AI611" s="53"/>
      <c r="AJ611" s="53"/>
      <c r="AK611" s="76" t="s">
        <v>94</v>
      </c>
      <c r="AL611" s="53"/>
      <c r="AM611" s="106"/>
      <c r="AN611" s="106"/>
      <c r="AO611" s="106"/>
      <c r="AP611" s="106"/>
      <c r="AQ611" s="106">
        <v>6</v>
      </c>
      <c r="AR611" s="50">
        <f t="shared" si="86"/>
        <v>102</v>
      </c>
      <c r="AS611" s="137">
        <f t="shared" si="85"/>
        <v>0.0588235294117647</v>
      </c>
    </row>
    <row r="612" ht="12.75" customHeight="1" spans="1:45">
      <c r="A612" s="130"/>
      <c r="B612" s="49"/>
      <c r="C612" s="40" t="s">
        <v>175</v>
      </c>
      <c r="D612" s="52"/>
      <c r="E612" s="53"/>
      <c r="F612" s="76" t="s">
        <v>105</v>
      </c>
      <c r="G612" s="53"/>
      <c r="H612" s="53"/>
      <c r="I612" s="53"/>
      <c r="J612" s="76" t="s">
        <v>155</v>
      </c>
      <c r="K612" s="53"/>
      <c r="L612" s="53"/>
      <c r="M612" s="53"/>
      <c r="N612" s="53"/>
      <c r="O612" s="53"/>
      <c r="P612" s="53"/>
      <c r="Q612" s="76" t="s">
        <v>95</v>
      </c>
      <c r="R612" s="53"/>
      <c r="S612" s="53"/>
      <c r="T612" s="53"/>
      <c r="U612" s="53"/>
      <c r="V612" s="76" t="s">
        <v>94</v>
      </c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138" t="s">
        <v>120</v>
      </c>
      <c r="AI612" s="53"/>
      <c r="AJ612" s="53"/>
      <c r="AK612" s="76" t="s">
        <v>94</v>
      </c>
      <c r="AL612" s="53"/>
      <c r="AM612" s="106"/>
      <c r="AN612" s="106"/>
      <c r="AO612" s="106"/>
      <c r="AP612" s="106"/>
      <c r="AQ612" s="106">
        <v>6</v>
      </c>
      <c r="AR612" s="50">
        <f t="shared" si="86"/>
        <v>102</v>
      </c>
      <c r="AS612" s="137">
        <f t="shared" si="85"/>
        <v>0.0588235294117647</v>
      </c>
    </row>
    <row r="613" ht="12.75" customHeight="1" spans="1:45">
      <c r="A613" s="130"/>
      <c r="B613" s="49"/>
      <c r="C613" s="40" t="s">
        <v>176</v>
      </c>
      <c r="D613" s="52"/>
      <c r="E613" s="53"/>
      <c r="F613" s="76" t="s">
        <v>105</v>
      </c>
      <c r="G613" s="53"/>
      <c r="H613" s="53"/>
      <c r="I613" s="53"/>
      <c r="J613" s="76" t="s">
        <v>155</v>
      </c>
      <c r="K613" s="53"/>
      <c r="L613" s="53"/>
      <c r="M613" s="53"/>
      <c r="N613" s="53"/>
      <c r="O613" s="53"/>
      <c r="P613" s="53"/>
      <c r="Q613" s="76" t="s">
        <v>95</v>
      </c>
      <c r="R613" s="53"/>
      <c r="S613" s="53"/>
      <c r="T613" s="53"/>
      <c r="U613" s="53"/>
      <c r="V613" s="76" t="s">
        <v>94</v>
      </c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138" t="s">
        <v>120</v>
      </c>
      <c r="AI613" s="53"/>
      <c r="AJ613" s="53"/>
      <c r="AK613" s="76" t="s">
        <v>94</v>
      </c>
      <c r="AL613" s="53"/>
      <c r="AM613" s="106"/>
      <c r="AN613" s="106"/>
      <c r="AO613" s="106"/>
      <c r="AP613" s="106"/>
      <c r="AQ613" s="106">
        <v>6</v>
      </c>
      <c r="AR613" s="50">
        <f t="shared" si="86"/>
        <v>102</v>
      </c>
      <c r="AS613" s="137">
        <f t="shared" si="85"/>
        <v>0.0588235294117647</v>
      </c>
    </row>
    <row r="614" ht="12.75" customHeight="1" spans="1:45">
      <c r="A614" s="130"/>
      <c r="B614" s="38" t="s">
        <v>140</v>
      </c>
      <c r="C614" s="40" t="s">
        <v>169</v>
      </c>
      <c r="D614" s="52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76" t="s">
        <v>94</v>
      </c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139" t="s">
        <v>120</v>
      </c>
      <c r="AL614" s="53"/>
      <c r="AM614" s="106"/>
      <c r="AN614" s="106"/>
      <c r="AO614" s="106"/>
      <c r="AP614" s="106"/>
      <c r="AQ614" s="106">
        <v>2</v>
      </c>
      <c r="AR614" s="50">
        <f>34*2</f>
        <v>68</v>
      </c>
      <c r="AS614" s="137">
        <f t="shared" si="85"/>
        <v>0.0294117647058824</v>
      </c>
    </row>
    <row r="615" ht="12.75" customHeight="1" spans="1:45">
      <c r="A615" s="130"/>
      <c r="B615" s="49"/>
      <c r="C615" s="40" t="s">
        <v>170</v>
      </c>
      <c r="D615" s="132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76" t="s">
        <v>94</v>
      </c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139" t="s">
        <v>120</v>
      </c>
      <c r="AL615" s="53"/>
      <c r="AM615" s="106"/>
      <c r="AN615" s="106"/>
      <c r="AO615" s="106"/>
      <c r="AP615" s="106"/>
      <c r="AQ615" s="106">
        <v>2</v>
      </c>
      <c r="AR615" s="50">
        <f t="shared" ref="AR615:AR621" si="87">34*2</f>
        <v>68</v>
      </c>
      <c r="AS615" s="137">
        <f t="shared" si="85"/>
        <v>0.0294117647058824</v>
      </c>
    </row>
    <row r="616" spans="1:45">
      <c r="A616" s="130"/>
      <c r="B616" s="49"/>
      <c r="C616" s="40" t="s">
        <v>171</v>
      </c>
      <c r="D616" s="52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76" t="s">
        <v>94</v>
      </c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106"/>
      <c r="AN616" s="106"/>
      <c r="AO616" s="106"/>
      <c r="AP616" s="106"/>
      <c r="AQ616" s="106">
        <v>1</v>
      </c>
      <c r="AR616" s="50">
        <f t="shared" si="87"/>
        <v>68</v>
      </c>
      <c r="AS616" s="137">
        <f t="shared" si="85"/>
        <v>0.0147058823529412</v>
      </c>
    </row>
    <row r="617" spans="1:45">
      <c r="A617" s="130"/>
      <c r="B617" s="49"/>
      <c r="C617" s="40" t="s">
        <v>172</v>
      </c>
      <c r="D617" s="132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76" t="s">
        <v>94</v>
      </c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106"/>
      <c r="AN617" s="106"/>
      <c r="AO617" s="106"/>
      <c r="AP617" s="106"/>
      <c r="AQ617" s="106">
        <v>1</v>
      </c>
      <c r="AR617" s="50">
        <f t="shared" si="87"/>
        <v>68</v>
      </c>
      <c r="AS617" s="137">
        <f t="shared" si="85"/>
        <v>0.0147058823529412</v>
      </c>
    </row>
    <row r="618" spans="1:45">
      <c r="A618" s="130"/>
      <c r="B618" s="49"/>
      <c r="C618" s="40" t="s">
        <v>173</v>
      </c>
      <c r="D618" s="132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76" t="s">
        <v>94</v>
      </c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106"/>
      <c r="AN618" s="106"/>
      <c r="AO618" s="106"/>
      <c r="AP618" s="106"/>
      <c r="AQ618" s="106">
        <v>1</v>
      </c>
      <c r="AR618" s="50">
        <f t="shared" si="87"/>
        <v>68</v>
      </c>
      <c r="AS618" s="137">
        <f t="shared" si="85"/>
        <v>0.0147058823529412</v>
      </c>
    </row>
    <row r="619" spans="1:45">
      <c r="A619" s="130"/>
      <c r="B619" s="49"/>
      <c r="C619" s="40" t="s">
        <v>174</v>
      </c>
      <c r="D619" s="132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76" t="s">
        <v>94</v>
      </c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106"/>
      <c r="AN619" s="106"/>
      <c r="AO619" s="106"/>
      <c r="AP619" s="106"/>
      <c r="AQ619" s="106">
        <v>1</v>
      </c>
      <c r="AR619" s="50">
        <f t="shared" si="87"/>
        <v>68</v>
      </c>
      <c r="AS619" s="137">
        <f t="shared" si="85"/>
        <v>0.0147058823529412</v>
      </c>
    </row>
    <row r="620" spans="1:45">
      <c r="A620" s="130"/>
      <c r="B620" s="49"/>
      <c r="C620" s="40" t="s">
        <v>175</v>
      </c>
      <c r="D620" s="132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76" t="s">
        <v>94</v>
      </c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106"/>
      <c r="AN620" s="106"/>
      <c r="AO620" s="106"/>
      <c r="AP620" s="106"/>
      <c r="AQ620" s="106">
        <v>1</v>
      </c>
      <c r="AR620" s="50">
        <f t="shared" si="87"/>
        <v>68</v>
      </c>
      <c r="AS620" s="137">
        <f t="shared" si="85"/>
        <v>0.0147058823529412</v>
      </c>
    </row>
    <row r="621" spans="1:45">
      <c r="A621" s="130"/>
      <c r="B621" s="49"/>
      <c r="C621" s="40" t="s">
        <v>176</v>
      </c>
      <c r="D621" s="132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76" t="s">
        <v>94</v>
      </c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106"/>
      <c r="AN621" s="106"/>
      <c r="AO621" s="106"/>
      <c r="AP621" s="106"/>
      <c r="AQ621" s="106">
        <v>1</v>
      </c>
      <c r="AR621" s="50">
        <f t="shared" si="87"/>
        <v>68</v>
      </c>
      <c r="AS621" s="137">
        <f t="shared" si="85"/>
        <v>0.0147058823529412</v>
      </c>
    </row>
    <row r="622" spans="1:45">
      <c r="A622" s="130"/>
      <c r="B622" s="38" t="s">
        <v>152</v>
      </c>
      <c r="C622" s="40" t="s">
        <v>169</v>
      </c>
      <c r="D622" s="132"/>
      <c r="E622" s="53"/>
      <c r="F622" s="53"/>
      <c r="G622" s="76" t="s">
        <v>94</v>
      </c>
      <c r="H622" s="53"/>
      <c r="I622" s="53"/>
      <c r="J622" s="53"/>
      <c r="K622" s="76" t="s">
        <v>94</v>
      </c>
      <c r="L622" s="53"/>
      <c r="M622" s="53"/>
      <c r="N622" s="53"/>
      <c r="O622" s="76" t="s">
        <v>94</v>
      </c>
      <c r="P622" s="53"/>
      <c r="Q622" s="53"/>
      <c r="R622" s="53"/>
      <c r="S622" s="53"/>
      <c r="T622" s="53"/>
      <c r="U622" s="53"/>
      <c r="V622" s="53"/>
      <c r="W622" s="53"/>
      <c r="X622" s="76" t="s">
        <v>94</v>
      </c>
      <c r="Y622" s="53"/>
      <c r="Z622" s="53"/>
      <c r="AA622" s="53"/>
      <c r="AB622" s="53"/>
      <c r="AC622" s="76" t="s">
        <v>94</v>
      </c>
      <c r="AD622" s="53"/>
      <c r="AE622" s="53"/>
      <c r="AF622" s="53"/>
      <c r="AG622" s="53"/>
      <c r="AH622" s="53"/>
      <c r="AI622" s="53"/>
      <c r="AJ622" s="53"/>
      <c r="AK622" s="53"/>
      <c r="AL622" s="53"/>
      <c r="AM622" s="106"/>
      <c r="AN622" s="106"/>
      <c r="AO622" s="106"/>
      <c r="AP622" s="106"/>
      <c r="AQ622" s="106">
        <v>5</v>
      </c>
      <c r="AR622" s="50">
        <f t="shared" ref="AR622:AR637" si="88">34*3</f>
        <v>102</v>
      </c>
      <c r="AS622" s="137">
        <f t="shared" si="85"/>
        <v>0.0490196078431373</v>
      </c>
    </row>
    <row r="623" spans="1:45">
      <c r="A623" s="130"/>
      <c r="B623" s="49"/>
      <c r="C623" s="40" t="s">
        <v>170</v>
      </c>
      <c r="D623" s="52"/>
      <c r="E623" s="53"/>
      <c r="F623" s="53"/>
      <c r="G623" s="76" t="s">
        <v>94</v>
      </c>
      <c r="H623" s="53"/>
      <c r="I623" s="98"/>
      <c r="J623" s="53"/>
      <c r="K623" s="76" t="s">
        <v>94</v>
      </c>
      <c r="L623" s="53"/>
      <c r="M623" s="53"/>
      <c r="N623" s="53"/>
      <c r="O623" s="76" t="s">
        <v>94</v>
      </c>
      <c r="P623" s="53"/>
      <c r="Q623" s="53"/>
      <c r="R623" s="53"/>
      <c r="S623" s="53"/>
      <c r="T623" s="53"/>
      <c r="U623" s="53"/>
      <c r="V623" s="53"/>
      <c r="W623" s="53"/>
      <c r="X623" s="76" t="s">
        <v>94</v>
      </c>
      <c r="Y623" s="53"/>
      <c r="Z623" s="53"/>
      <c r="AA623" s="53"/>
      <c r="AB623" s="53"/>
      <c r="AC623" s="76" t="s">
        <v>94</v>
      </c>
      <c r="AD623" s="53"/>
      <c r="AE623" s="53"/>
      <c r="AF623" s="53"/>
      <c r="AG623" s="53"/>
      <c r="AH623" s="53"/>
      <c r="AI623" s="53"/>
      <c r="AJ623" s="53"/>
      <c r="AK623" s="53"/>
      <c r="AL623" s="53"/>
      <c r="AM623" s="106"/>
      <c r="AN623" s="106"/>
      <c r="AO623" s="106"/>
      <c r="AP623" s="106"/>
      <c r="AQ623" s="106">
        <v>5</v>
      </c>
      <c r="AR623" s="50">
        <f t="shared" si="88"/>
        <v>102</v>
      </c>
      <c r="AS623" s="137">
        <f t="shared" si="85"/>
        <v>0.0490196078431373</v>
      </c>
    </row>
    <row r="624" spans="1:45">
      <c r="A624" s="130"/>
      <c r="B624" s="49"/>
      <c r="C624" s="40" t="s">
        <v>171</v>
      </c>
      <c r="D624" s="52"/>
      <c r="E624" s="53"/>
      <c r="F624" s="53"/>
      <c r="G624" s="76" t="s">
        <v>94</v>
      </c>
      <c r="H624" s="53"/>
      <c r="I624" s="98"/>
      <c r="J624" s="53"/>
      <c r="K624" s="76" t="s">
        <v>94</v>
      </c>
      <c r="L624" s="53"/>
      <c r="M624" s="53"/>
      <c r="N624" s="53"/>
      <c r="O624" s="76" t="s">
        <v>94</v>
      </c>
      <c r="P624" s="53"/>
      <c r="Q624" s="53"/>
      <c r="R624" s="53"/>
      <c r="S624" s="53"/>
      <c r="T624" s="53"/>
      <c r="U624" s="53"/>
      <c r="V624" s="53"/>
      <c r="W624" s="53"/>
      <c r="X624" s="76" t="s">
        <v>94</v>
      </c>
      <c r="Y624" s="53"/>
      <c r="Z624" s="53"/>
      <c r="AA624" s="53"/>
      <c r="AB624" s="53"/>
      <c r="AC624" s="76" t="s">
        <v>94</v>
      </c>
      <c r="AD624" s="53"/>
      <c r="AE624" s="53"/>
      <c r="AF624" s="53"/>
      <c r="AG624" s="53"/>
      <c r="AH624" s="53"/>
      <c r="AI624" s="53"/>
      <c r="AJ624" s="53"/>
      <c r="AK624" s="139" t="s">
        <v>120</v>
      </c>
      <c r="AL624" s="53"/>
      <c r="AM624" s="106"/>
      <c r="AN624" s="106"/>
      <c r="AO624" s="106"/>
      <c r="AP624" s="106"/>
      <c r="AQ624" s="106">
        <v>6</v>
      </c>
      <c r="AR624" s="50">
        <f t="shared" si="88"/>
        <v>102</v>
      </c>
      <c r="AS624" s="137">
        <f t="shared" si="85"/>
        <v>0.0588235294117647</v>
      </c>
    </row>
    <row r="625" spans="1:45">
      <c r="A625" s="130"/>
      <c r="B625" s="49"/>
      <c r="C625" s="40" t="s">
        <v>172</v>
      </c>
      <c r="D625" s="52"/>
      <c r="E625" s="53"/>
      <c r="F625" s="53"/>
      <c r="G625" s="76" t="s">
        <v>94</v>
      </c>
      <c r="H625" s="53"/>
      <c r="I625" s="98"/>
      <c r="J625" s="53"/>
      <c r="K625" s="76" t="s">
        <v>94</v>
      </c>
      <c r="L625" s="53"/>
      <c r="M625" s="53"/>
      <c r="N625" s="53"/>
      <c r="O625" s="76" t="s">
        <v>94</v>
      </c>
      <c r="P625" s="53"/>
      <c r="Q625" s="53"/>
      <c r="R625" s="53"/>
      <c r="S625" s="53"/>
      <c r="T625" s="53"/>
      <c r="U625" s="53"/>
      <c r="V625" s="53"/>
      <c r="W625" s="53"/>
      <c r="X625" s="76" t="s">
        <v>94</v>
      </c>
      <c r="Y625" s="53"/>
      <c r="Z625" s="53"/>
      <c r="AA625" s="53"/>
      <c r="AB625" s="53"/>
      <c r="AC625" s="76" t="s">
        <v>94</v>
      </c>
      <c r="AD625" s="53"/>
      <c r="AE625" s="53"/>
      <c r="AF625" s="53"/>
      <c r="AG625" s="53"/>
      <c r="AH625" s="53"/>
      <c r="AI625" s="53"/>
      <c r="AJ625" s="53"/>
      <c r="AK625" s="139" t="s">
        <v>120</v>
      </c>
      <c r="AL625" s="53"/>
      <c r="AM625" s="106"/>
      <c r="AN625" s="106"/>
      <c r="AO625" s="106"/>
      <c r="AP625" s="106"/>
      <c r="AQ625" s="106">
        <v>6</v>
      </c>
      <c r="AR625" s="50">
        <f t="shared" si="88"/>
        <v>102</v>
      </c>
      <c r="AS625" s="137">
        <f t="shared" si="85"/>
        <v>0.0588235294117647</v>
      </c>
    </row>
    <row r="626" spans="1:45">
      <c r="A626" s="130"/>
      <c r="B626" s="49"/>
      <c r="C626" s="40" t="s">
        <v>173</v>
      </c>
      <c r="D626" s="52"/>
      <c r="E626" s="53"/>
      <c r="F626" s="53"/>
      <c r="G626" s="76" t="s">
        <v>94</v>
      </c>
      <c r="H626" s="53"/>
      <c r="I626" s="98"/>
      <c r="J626" s="53"/>
      <c r="K626" s="76" t="s">
        <v>94</v>
      </c>
      <c r="L626" s="53"/>
      <c r="M626" s="53"/>
      <c r="N626" s="53"/>
      <c r="O626" s="76" t="s">
        <v>94</v>
      </c>
      <c r="P626" s="53"/>
      <c r="Q626" s="53"/>
      <c r="R626" s="53"/>
      <c r="S626" s="53"/>
      <c r="T626" s="53"/>
      <c r="U626" s="53"/>
      <c r="V626" s="53"/>
      <c r="W626" s="53"/>
      <c r="X626" s="76" t="s">
        <v>94</v>
      </c>
      <c r="Y626" s="53"/>
      <c r="Z626" s="53"/>
      <c r="AA626" s="53"/>
      <c r="AB626" s="53"/>
      <c r="AC626" s="76" t="s">
        <v>94</v>
      </c>
      <c r="AD626" s="53"/>
      <c r="AE626" s="53"/>
      <c r="AF626" s="53"/>
      <c r="AG626" s="53"/>
      <c r="AH626" s="53"/>
      <c r="AI626" s="53"/>
      <c r="AJ626" s="53"/>
      <c r="AK626" s="139" t="s">
        <v>120</v>
      </c>
      <c r="AL626" s="53"/>
      <c r="AM626" s="106"/>
      <c r="AN626" s="106"/>
      <c r="AO626" s="106"/>
      <c r="AP626" s="106"/>
      <c r="AQ626" s="106">
        <v>6</v>
      </c>
      <c r="AR626" s="50">
        <f t="shared" si="88"/>
        <v>102</v>
      </c>
      <c r="AS626" s="137">
        <f t="shared" si="85"/>
        <v>0.0588235294117647</v>
      </c>
    </row>
    <row r="627" spans="1:45">
      <c r="A627" s="130"/>
      <c r="B627" s="49"/>
      <c r="C627" s="40" t="s">
        <v>174</v>
      </c>
      <c r="D627" s="52"/>
      <c r="E627" s="53"/>
      <c r="F627" s="53"/>
      <c r="G627" s="76" t="s">
        <v>94</v>
      </c>
      <c r="H627" s="53"/>
      <c r="I627" s="98"/>
      <c r="J627" s="53"/>
      <c r="K627" s="76" t="s">
        <v>94</v>
      </c>
      <c r="L627" s="53"/>
      <c r="M627" s="53"/>
      <c r="N627" s="53"/>
      <c r="O627" s="76" t="s">
        <v>94</v>
      </c>
      <c r="P627" s="53"/>
      <c r="Q627" s="53"/>
      <c r="R627" s="53"/>
      <c r="S627" s="53"/>
      <c r="T627" s="53"/>
      <c r="U627" s="53"/>
      <c r="V627" s="53"/>
      <c r="W627" s="53"/>
      <c r="X627" s="76" t="s">
        <v>94</v>
      </c>
      <c r="Y627" s="53"/>
      <c r="Z627" s="53"/>
      <c r="AA627" s="53"/>
      <c r="AB627" s="53"/>
      <c r="AC627" s="76" t="s">
        <v>94</v>
      </c>
      <c r="AD627" s="53"/>
      <c r="AE627" s="53"/>
      <c r="AF627" s="53"/>
      <c r="AG627" s="53"/>
      <c r="AH627" s="53"/>
      <c r="AI627" s="53"/>
      <c r="AJ627" s="53"/>
      <c r="AK627" s="53"/>
      <c r="AL627" s="53"/>
      <c r="AM627" s="106"/>
      <c r="AN627" s="106"/>
      <c r="AO627" s="106"/>
      <c r="AP627" s="106"/>
      <c r="AQ627" s="106">
        <v>5</v>
      </c>
      <c r="AR627" s="50">
        <f t="shared" si="88"/>
        <v>102</v>
      </c>
      <c r="AS627" s="137">
        <f t="shared" si="85"/>
        <v>0.0490196078431373</v>
      </c>
    </row>
    <row r="628" spans="1:45">
      <c r="A628" s="130"/>
      <c r="B628" s="49"/>
      <c r="C628" s="40" t="s">
        <v>175</v>
      </c>
      <c r="D628" s="52"/>
      <c r="E628" s="53"/>
      <c r="F628" s="53"/>
      <c r="G628" s="76" t="s">
        <v>94</v>
      </c>
      <c r="H628" s="53"/>
      <c r="I628" s="98"/>
      <c r="J628" s="53"/>
      <c r="K628" s="76" t="s">
        <v>94</v>
      </c>
      <c r="L628" s="53"/>
      <c r="M628" s="53"/>
      <c r="N628" s="53"/>
      <c r="O628" s="76" t="s">
        <v>94</v>
      </c>
      <c r="P628" s="53"/>
      <c r="Q628" s="53"/>
      <c r="R628" s="53"/>
      <c r="S628" s="53"/>
      <c r="T628" s="53"/>
      <c r="U628" s="53"/>
      <c r="V628" s="53"/>
      <c r="W628" s="53"/>
      <c r="X628" s="76" t="s">
        <v>94</v>
      </c>
      <c r="Y628" s="53"/>
      <c r="Z628" s="53"/>
      <c r="AA628" s="53"/>
      <c r="AB628" s="53"/>
      <c r="AC628" s="76" t="s">
        <v>94</v>
      </c>
      <c r="AD628" s="53"/>
      <c r="AE628" s="53"/>
      <c r="AF628" s="53"/>
      <c r="AG628" s="53"/>
      <c r="AH628" s="53"/>
      <c r="AI628" s="53"/>
      <c r="AJ628" s="53"/>
      <c r="AK628" s="53"/>
      <c r="AL628" s="53"/>
      <c r="AM628" s="106"/>
      <c r="AN628" s="106"/>
      <c r="AO628" s="106"/>
      <c r="AP628" s="106"/>
      <c r="AQ628" s="106">
        <v>5</v>
      </c>
      <c r="AR628" s="50">
        <f t="shared" si="88"/>
        <v>102</v>
      </c>
      <c r="AS628" s="137">
        <f t="shared" si="85"/>
        <v>0.0490196078431373</v>
      </c>
    </row>
    <row r="629" ht="12.75" customHeight="1" spans="1:45">
      <c r="A629" s="130"/>
      <c r="B629" s="43"/>
      <c r="C629" s="40" t="s">
        <v>176</v>
      </c>
      <c r="D629" s="52"/>
      <c r="E629" s="53"/>
      <c r="F629" s="53"/>
      <c r="G629" s="76" t="s">
        <v>94</v>
      </c>
      <c r="H629" s="53"/>
      <c r="I629" s="53"/>
      <c r="J629" s="53"/>
      <c r="K629" s="76" t="s">
        <v>94</v>
      </c>
      <c r="L629" s="53"/>
      <c r="M629" s="53"/>
      <c r="N629" s="53"/>
      <c r="O629" s="76" t="s">
        <v>94</v>
      </c>
      <c r="P629" s="53"/>
      <c r="Q629" s="53"/>
      <c r="R629" s="53"/>
      <c r="S629" s="53"/>
      <c r="T629" s="53"/>
      <c r="U629" s="53"/>
      <c r="V629" s="53"/>
      <c r="W629" s="53"/>
      <c r="X629" s="76" t="s">
        <v>94</v>
      </c>
      <c r="Y629" s="53"/>
      <c r="Z629" s="53"/>
      <c r="AA629" s="53"/>
      <c r="AB629" s="53"/>
      <c r="AC629" s="76" t="s">
        <v>94</v>
      </c>
      <c r="AD629" s="53"/>
      <c r="AE629" s="53"/>
      <c r="AF629" s="53"/>
      <c r="AG629" s="53"/>
      <c r="AH629" s="53"/>
      <c r="AI629" s="53"/>
      <c r="AJ629" s="53"/>
      <c r="AK629" s="53"/>
      <c r="AL629" s="53"/>
      <c r="AM629" s="106"/>
      <c r="AN629" s="106"/>
      <c r="AO629" s="106"/>
      <c r="AP629" s="106"/>
      <c r="AQ629" s="106">
        <v>5</v>
      </c>
      <c r="AR629" s="50">
        <f t="shared" si="88"/>
        <v>102</v>
      </c>
      <c r="AS629" s="137">
        <f t="shared" si="85"/>
        <v>0.0490196078431373</v>
      </c>
    </row>
    <row r="630" ht="12.75" customHeight="1" spans="1:45">
      <c r="A630" s="130"/>
      <c r="B630" s="38" t="s">
        <v>163</v>
      </c>
      <c r="C630" s="40" t="s">
        <v>169</v>
      </c>
      <c r="D630" s="170"/>
      <c r="E630" s="53"/>
      <c r="F630" s="53"/>
      <c r="G630" s="53"/>
      <c r="H630" s="98"/>
      <c r="I630" s="98"/>
      <c r="J630" s="53"/>
      <c r="K630" s="53"/>
      <c r="L630" s="53"/>
      <c r="M630" s="76" t="s">
        <v>94</v>
      </c>
      <c r="N630" s="53"/>
      <c r="O630" s="53"/>
      <c r="P630" s="53"/>
      <c r="Q630" s="53"/>
      <c r="R630" s="76" t="s">
        <v>94</v>
      </c>
      <c r="S630" s="53"/>
      <c r="T630" s="53"/>
      <c r="U630" s="53"/>
      <c r="V630" s="53"/>
      <c r="W630" s="53"/>
      <c r="X630" s="76" t="s">
        <v>94</v>
      </c>
      <c r="Y630" s="53"/>
      <c r="Z630" s="53"/>
      <c r="AA630" s="53"/>
      <c r="AB630" s="53"/>
      <c r="AC630" s="53"/>
      <c r="AD630" s="53"/>
      <c r="AE630" s="53"/>
      <c r="AF630" s="76" t="s">
        <v>94</v>
      </c>
      <c r="AG630" s="53"/>
      <c r="AH630" s="53"/>
      <c r="AI630" s="139" t="s">
        <v>120</v>
      </c>
      <c r="AJ630" s="53"/>
      <c r="AK630" s="53"/>
      <c r="AL630" s="53"/>
      <c r="AM630" s="106"/>
      <c r="AN630" s="106"/>
      <c r="AO630" s="106"/>
      <c r="AP630" s="106"/>
      <c r="AQ630" s="106">
        <v>5</v>
      </c>
      <c r="AR630" s="50">
        <f t="shared" si="88"/>
        <v>102</v>
      </c>
      <c r="AS630" s="137">
        <f t="shared" si="85"/>
        <v>0.0490196078431373</v>
      </c>
    </row>
    <row r="631" ht="12.75" customHeight="1" spans="1:45">
      <c r="A631" s="130"/>
      <c r="B631" s="49"/>
      <c r="C631" s="40" t="s">
        <v>170</v>
      </c>
      <c r="D631" s="52"/>
      <c r="E631" s="53"/>
      <c r="F631" s="53"/>
      <c r="G631" s="53"/>
      <c r="H631" s="53"/>
      <c r="I631" s="53"/>
      <c r="J631" s="53"/>
      <c r="K631" s="53"/>
      <c r="L631" s="53"/>
      <c r="M631" s="76" t="s">
        <v>94</v>
      </c>
      <c r="N631" s="53"/>
      <c r="O631" s="53"/>
      <c r="P631" s="53"/>
      <c r="Q631" s="53"/>
      <c r="R631" s="76" t="s">
        <v>94</v>
      </c>
      <c r="S631" s="53"/>
      <c r="T631" s="53"/>
      <c r="U631" s="53"/>
      <c r="V631" s="53"/>
      <c r="W631" s="53"/>
      <c r="X631" s="76" t="s">
        <v>94</v>
      </c>
      <c r="Y631" s="53"/>
      <c r="Z631" s="53"/>
      <c r="AA631" s="53"/>
      <c r="AB631" s="53"/>
      <c r="AC631" s="53"/>
      <c r="AD631" s="53"/>
      <c r="AE631" s="53"/>
      <c r="AF631" s="76" t="s">
        <v>94</v>
      </c>
      <c r="AG631" s="53"/>
      <c r="AH631" s="53"/>
      <c r="AI631" s="139" t="s">
        <v>120</v>
      </c>
      <c r="AJ631" s="134"/>
      <c r="AK631" s="53"/>
      <c r="AL631" s="53"/>
      <c r="AM631" s="106"/>
      <c r="AN631" s="106"/>
      <c r="AO631" s="106"/>
      <c r="AP631" s="106"/>
      <c r="AQ631" s="106">
        <v>5</v>
      </c>
      <c r="AR631" s="50">
        <f t="shared" si="88"/>
        <v>102</v>
      </c>
      <c r="AS631" s="137">
        <f t="shared" si="85"/>
        <v>0.0490196078431373</v>
      </c>
    </row>
    <row r="632" ht="12.75" customHeight="1" spans="1:45">
      <c r="A632" s="130"/>
      <c r="B632" s="49"/>
      <c r="C632" s="40" t="s">
        <v>171</v>
      </c>
      <c r="D632" s="52"/>
      <c r="E632" s="53"/>
      <c r="F632" s="53"/>
      <c r="G632" s="53"/>
      <c r="H632" s="53"/>
      <c r="I632" s="53"/>
      <c r="J632" s="53"/>
      <c r="K632" s="53"/>
      <c r="L632" s="53"/>
      <c r="M632" s="76" t="s">
        <v>94</v>
      </c>
      <c r="N632" s="53"/>
      <c r="O632" s="53"/>
      <c r="P632" s="53"/>
      <c r="Q632" s="53"/>
      <c r="R632" s="76" t="s">
        <v>94</v>
      </c>
      <c r="S632" s="53"/>
      <c r="T632" s="53"/>
      <c r="U632" s="53"/>
      <c r="V632" s="53"/>
      <c r="W632" s="53"/>
      <c r="X632" s="76" t="s">
        <v>94</v>
      </c>
      <c r="Y632" s="53"/>
      <c r="Z632" s="53"/>
      <c r="AA632" s="53"/>
      <c r="AB632" s="53"/>
      <c r="AC632" s="53"/>
      <c r="AD632" s="53"/>
      <c r="AE632" s="53"/>
      <c r="AF632" s="76" t="s">
        <v>94</v>
      </c>
      <c r="AG632" s="53"/>
      <c r="AH632" s="53"/>
      <c r="AI632" s="139" t="s">
        <v>120</v>
      </c>
      <c r="AJ632" s="134"/>
      <c r="AK632" s="53"/>
      <c r="AL632" s="53"/>
      <c r="AM632" s="106"/>
      <c r="AN632" s="106"/>
      <c r="AO632" s="106"/>
      <c r="AP632" s="106"/>
      <c r="AQ632" s="106">
        <v>5</v>
      </c>
      <c r="AR632" s="50">
        <f t="shared" si="88"/>
        <v>102</v>
      </c>
      <c r="AS632" s="137">
        <f t="shared" si="85"/>
        <v>0.0490196078431373</v>
      </c>
    </row>
    <row r="633" ht="12.75" customHeight="1" spans="1:45">
      <c r="A633" s="130"/>
      <c r="B633" s="49"/>
      <c r="C633" s="40" t="s">
        <v>172</v>
      </c>
      <c r="D633" s="52"/>
      <c r="E633" s="53"/>
      <c r="F633" s="53"/>
      <c r="G633" s="53"/>
      <c r="H633" s="53"/>
      <c r="I633" s="53"/>
      <c r="J633" s="53"/>
      <c r="K633" s="53"/>
      <c r="L633" s="53"/>
      <c r="M633" s="76" t="s">
        <v>94</v>
      </c>
      <c r="N633" s="53"/>
      <c r="O633" s="53"/>
      <c r="P633" s="53"/>
      <c r="Q633" s="53"/>
      <c r="R633" s="76" t="s">
        <v>94</v>
      </c>
      <c r="S633" s="53"/>
      <c r="T633" s="53"/>
      <c r="U633" s="53"/>
      <c r="V633" s="53"/>
      <c r="W633" s="53"/>
      <c r="X633" s="76" t="s">
        <v>94</v>
      </c>
      <c r="Y633" s="53"/>
      <c r="Z633" s="53"/>
      <c r="AA633" s="53"/>
      <c r="AB633" s="53"/>
      <c r="AC633" s="53"/>
      <c r="AD633" s="53"/>
      <c r="AE633" s="53"/>
      <c r="AF633" s="76" t="s">
        <v>94</v>
      </c>
      <c r="AG633" s="53"/>
      <c r="AH633" s="53"/>
      <c r="AI633" s="139" t="s">
        <v>120</v>
      </c>
      <c r="AJ633" s="134"/>
      <c r="AK633" s="53"/>
      <c r="AL633" s="53"/>
      <c r="AM633" s="106"/>
      <c r="AN633" s="106"/>
      <c r="AO633" s="106"/>
      <c r="AP633" s="106"/>
      <c r="AQ633" s="106">
        <v>5</v>
      </c>
      <c r="AR633" s="50">
        <f t="shared" si="88"/>
        <v>102</v>
      </c>
      <c r="AS633" s="137">
        <f t="shared" si="85"/>
        <v>0.0490196078431373</v>
      </c>
    </row>
    <row r="634" ht="12.75" customHeight="1" spans="1:45">
      <c r="A634" s="130"/>
      <c r="B634" s="49"/>
      <c r="C634" s="40" t="s">
        <v>173</v>
      </c>
      <c r="D634" s="52"/>
      <c r="E634" s="53"/>
      <c r="F634" s="53"/>
      <c r="G634" s="53"/>
      <c r="H634" s="53"/>
      <c r="I634" s="53"/>
      <c r="J634" s="53"/>
      <c r="K634" s="53"/>
      <c r="L634" s="53"/>
      <c r="M634" s="76" t="s">
        <v>94</v>
      </c>
      <c r="N634" s="53"/>
      <c r="O634" s="53"/>
      <c r="P634" s="53"/>
      <c r="Q634" s="53"/>
      <c r="R634" s="76" t="s">
        <v>94</v>
      </c>
      <c r="S634" s="53"/>
      <c r="T634" s="53"/>
      <c r="U634" s="53"/>
      <c r="V634" s="53"/>
      <c r="W634" s="53"/>
      <c r="X634" s="76" t="s">
        <v>94</v>
      </c>
      <c r="Y634" s="53"/>
      <c r="Z634" s="53"/>
      <c r="AA634" s="53"/>
      <c r="AB634" s="53"/>
      <c r="AC634" s="53"/>
      <c r="AD634" s="53"/>
      <c r="AE634" s="53"/>
      <c r="AF634" s="76" t="s">
        <v>94</v>
      </c>
      <c r="AG634" s="53"/>
      <c r="AH634" s="53"/>
      <c r="AI634" s="139" t="s">
        <v>120</v>
      </c>
      <c r="AJ634" s="134"/>
      <c r="AK634" s="53"/>
      <c r="AL634" s="53"/>
      <c r="AM634" s="106"/>
      <c r="AN634" s="106"/>
      <c r="AO634" s="106"/>
      <c r="AP634" s="106"/>
      <c r="AQ634" s="106">
        <v>5</v>
      </c>
      <c r="AR634" s="50">
        <f t="shared" si="88"/>
        <v>102</v>
      </c>
      <c r="AS634" s="137">
        <f t="shared" si="85"/>
        <v>0.0490196078431373</v>
      </c>
    </row>
    <row r="635" ht="12.75" customHeight="1" spans="1:45">
      <c r="A635" s="130"/>
      <c r="B635" s="49"/>
      <c r="C635" s="40" t="s">
        <v>174</v>
      </c>
      <c r="D635" s="52"/>
      <c r="E635" s="53"/>
      <c r="F635" s="53"/>
      <c r="G635" s="53"/>
      <c r="H635" s="53"/>
      <c r="I635" s="53"/>
      <c r="J635" s="53"/>
      <c r="K635" s="53"/>
      <c r="L635" s="53"/>
      <c r="M635" s="76" t="s">
        <v>94</v>
      </c>
      <c r="N635" s="53"/>
      <c r="O635" s="53"/>
      <c r="P635" s="53"/>
      <c r="Q635" s="53"/>
      <c r="R635" s="76" t="s">
        <v>94</v>
      </c>
      <c r="S635" s="53"/>
      <c r="T635" s="53"/>
      <c r="U635" s="53"/>
      <c r="V635" s="53"/>
      <c r="W635" s="53"/>
      <c r="X635" s="76" t="s">
        <v>94</v>
      </c>
      <c r="Y635" s="53"/>
      <c r="Z635" s="53"/>
      <c r="AA635" s="53"/>
      <c r="AB635" s="53"/>
      <c r="AC635" s="53"/>
      <c r="AD635" s="53"/>
      <c r="AE635" s="53"/>
      <c r="AF635" s="76" t="s">
        <v>94</v>
      </c>
      <c r="AG635" s="53"/>
      <c r="AH635" s="53"/>
      <c r="AI635" s="139" t="s">
        <v>120</v>
      </c>
      <c r="AJ635" s="134"/>
      <c r="AK635" s="53"/>
      <c r="AL635" s="53"/>
      <c r="AM635" s="106"/>
      <c r="AN635" s="106"/>
      <c r="AO635" s="106"/>
      <c r="AP635" s="106"/>
      <c r="AQ635" s="106">
        <v>5</v>
      </c>
      <c r="AR635" s="50">
        <f t="shared" si="88"/>
        <v>102</v>
      </c>
      <c r="AS635" s="137">
        <f t="shared" si="85"/>
        <v>0.0490196078431373</v>
      </c>
    </row>
    <row r="636" ht="12.75" customHeight="1" spans="1:45">
      <c r="A636" s="130"/>
      <c r="B636" s="49"/>
      <c r="C636" s="40" t="s">
        <v>175</v>
      </c>
      <c r="D636" s="52"/>
      <c r="E636" s="53"/>
      <c r="F636" s="53"/>
      <c r="G636" s="53"/>
      <c r="H636" s="53"/>
      <c r="I636" s="53"/>
      <c r="J636" s="53"/>
      <c r="K636" s="53"/>
      <c r="L636" s="53"/>
      <c r="M636" s="76" t="s">
        <v>94</v>
      </c>
      <c r="N636" s="53"/>
      <c r="O636" s="53"/>
      <c r="P636" s="53"/>
      <c r="Q636" s="53"/>
      <c r="R636" s="76" t="s">
        <v>94</v>
      </c>
      <c r="S636" s="53"/>
      <c r="T636" s="53"/>
      <c r="U636" s="53"/>
      <c r="V636" s="53"/>
      <c r="W636" s="53"/>
      <c r="X636" s="76" t="s">
        <v>94</v>
      </c>
      <c r="Y636" s="53"/>
      <c r="Z636" s="53"/>
      <c r="AA636" s="53"/>
      <c r="AB636" s="53"/>
      <c r="AC636" s="53"/>
      <c r="AD636" s="53"/>
      <c r="AE636" s="53"/>
      <c r="AF636" s="76" t="s">
        <v>94</v>
      </c>
      <c r="AG636" s="53"/>
      <c r="AH636" s="53"/>
      <c r="AI636" s="139" t="s">
        <v>120</v>
      </c>
      <c r="AJ636" s="134"/>
      <c r="AK636" s="53"/>
      <c r="AL636" s="53"/>
      <c r="AM636" s="106"/>
      <c r="AN636" s="106"/>
      <c r="AO636" s="106"/>
      <c r="AP636" s="106"/>
      <c r="AQ636" s="106">
        <v>5</v>
      </c>
      <c r="AR636" s="50">
        <f t="shared" si="88"/>
        <v>102</v>
      </c>
      <c r="AS636" s="137">
        <f t="shared" si="85"/>
        <v>0.0490196078431373</v>
      </c>
    </row>
    <row r="637" spans="1:45">
      <c r="A637" s="130"/>
      <c r="B637" s="43"/>
      <c r="C637" s="40" t="s">
        <v>176</v>
      </c>
      <c r="D637" s="52"/>
      <c r="E637" s="53"/>
      <c r="F637" s="53"/>
      <c r="G637" s="53"/>
      <c r="H637" s="53"/>
      <c r="I637" s="53"/>
      <c r="J637" s="53"/>
      <c r="K637" s="53"/>
      <c r="L637" s="53"/>
      <c r="M637" s="76" t="s">
        <v>94</v>
      </c>
      <c r="N637" s="53"/>
      <c r="O637" s="53"/>
      <c r="P637" s="53"/>
      <c r="Q637" s="53"/>
      <c r="R637" s="76" t="s">
        <v>94</v>
      </c>
      <c r="S637" s="53"/>
      <c r="T637" s="53"/>
      <c r="U637" s="53"/>
      <c r="V637" s="53"/>
      <c r="W637" s="53"/>
      <c r="X637" s="76" t="s">
        <v>94</v>
      </c>
      <c r="Y637" s="53"/>
      <c r="Z637" s="53"/>
      <c r="AA637" s="53"/>
      <c r="AB637" s="53"/>
      <c r="AC637" s="53"/>
      <c r="AD637" s="53"/>
      <c r="AE637" s="53"/>
      <c r="AF637" s="76" t="s">
        <v>94</v>
      </c>
      <c r="AG637" s="53"/>
      <c r="AH637" s="53"/>
      <c r="AI637" s="139" t="s">
        <v>120</v>
      </c>
      <c r="AJ637" s="134"/>
      <c r="AK637" s="53"/>
      <c r="AL637" s="53"/>
      <c r="AM637" s="106"/>
      <c r="AN637" s="106"/>
      <c r="AO637" s="106"/>
      <c r="AP637" s="106"/>
      <c r="AQ637" s="106">
        <v>5</v>
      </c>
      <c r="AR637" s="50">
        <f t="shared" si="88"/>
        <v>102</v>
      </c>
      <c r="AS637" s="137">
        <f t="shared" si="85"/>
        <v>0.0490196078431373</v>
      </c>
    </row>
    <row r="638" ht="12.75" customHeight="1" spans="1:45">
      <c r="A638" s="130"/>
      <c r="B638" s="38" t="s">
        <v>164</v>
      </c>
      <c r="C638" s="40" t="s">
        <v>169</v>
      </c>
      <c r="D638" s="52"/>
      <c r="E638" s="53"/>
      <c r="F638" s="53"/>
      <c r="G638" s="53"/>
      <c r="H638" s="53"/>
      <c r="I638" s="53"/>
      <c r="J638" s="76" t="s">
        <v>94</v>
      </c>
      <c r="K638" s="53"/>
      <c r="L638" s="53"/>
      <c r="M638" s="53"/>
      <c r="N638" s="53"/>
      <c r="O638" s="53"/>
      <c r="P638" s="53"/>
      <c r="Q638" s="53"/>
      <c r="R638" s="76" t="s">
        <v>94</v>
      </c>
      <c r="S638" s="53"/>
      <c r="T638" s="53"/>
      <c r="U638" s="53"/>
      <c r="V638" s="53"/>
      <c r="W638" s="53"/>
      <c r="X638" s="53"/>
      <c r="Y638" s="76" t="s">
        <v>94</v>
      </c>
      <c r="Z638" s="53"/>
      <c r="AA638" s="53"/>
      <c r="AB638" s="53"/>
      <c r="AC638" s="53"/>
      <c r="AD638" s="76" t="s">
        <v>94</v>
      </c>
      <c r="AE638" s="53"/>
      <c r="AF638" s="53"/>
      <c r="AG638" s="53"/>
      <c r="AH638" s="53"/>
      <c r="AI638" s="134"/>
      <c r="AJ638" s="134"/>
      <c r="AK638" s="53"/>
      <c r="AL638" s="53"/>
      <c r="AM638" s="106"/>
      <c r="AN638" s="106"/>
      <c r="AO638" s="106"/>
      <c r="AP638" s="106"/>
      <c r="AQ638" s="106">
        <v>4</v>
      </c>
      <c r="AR638" s="50">
        <f t="shared" ref="AR638:AR645" si="89">34*2</f>
        <v>68</v>
      </c>
      <c r="AS638" s="137">
        <f t="shared" si="85"/>
        <v>0.0588235294117647</v>
      </c>
    </row>
    <row r="639" ht="12.75" customHeight="1" spans="1:45">
      <c r="A639" s="130"/>
      <c r="B639" s="49"/>
      <c r="C639" s="40" t="s">
        <v>170</v>
      </c>
      <c r="D639" s="52"/>
      <c r="E639" s="53"/>
      <c r="F639" s="53"/>
      <c r="G639" s="53"/>
      <c r="H639" s="53"/>
      <c r="I639" s="53"/>
      <c r="J639" s="76" t="s">
        <v>94</v>
      </c>
      <c r="K639" s="53"/>
      <c r="L639" s="53"/>
      <c r="M639" s="53"/>
      <c r="N639" s="53"/>
      <c r="O639" s="53"/>
      <c r="P639" s="53"/>
      <c r="Q639" s="53"/>
      <c r="R639" s="76" t="s">
        <v>94</v>
      </c>
      <c r="S639" s="53"/>
      <c r="T639" s="53"/>
      <c r="U639" s="53"/>
      <c r="V639" s="53"/>
      <c r="W639" s="53"/>
      <c r="X639" s="53"/>
      <c r="Y639" s="76" t="s">
        <v>94</v>
      </c>
      <c r="Z639" s="53"/>
      <c r="AA639" s="53"/>
      <c r="AB639" s="53"/>
      <c r="AC639" s="53"/>
      <c r="AD639" s="76" t="s">
        <v>94</v>
      </c>
      <c r="AE639" s="53"/>
      <c r="AF639" s="53"/>
      <c r="AG639" s="53"/>
      <c r="AH639" s="53"/>
      <c r="AI639" s="134"/>
      <c r="AJ639" s="134"/>
      <c r="AK639" s="53"/>
      <c r="AL639" s="53"/>
      <c r="AM639" s="106"/>
      <c r="AN639" s="106"/>
      <c r="AO639" s="106"/>
      <c r="AP639" s="106"/>
      <c r="AQ639" s="106">
        <v>4</v>
      </c>
      <c r="AR639" s="50">
        <f t="shared" si="89"/>
        <v>68</v>
      </c>
      <c r="AS639" s="137">
        <f t="shared" si="85"/>
        <v>0.0588235294117647</v>
      </c>
    </row>
    <row r="640" ht="12.75" customHeight="1" spans="1:45">
      <c r="A640" s="130"/>
      <c r="B640" s="49"/>
      <c r="C640" s="40" t="s">
        <v>171</v>
      </c>
      <c r="D640" s="132"/>
      <c r="E640" s="53"/>
      <c r="F640" s="53"/>
      <c r="G640" s="53"/>
      <c r="H640" s="53"/>
      <c r="I640" s="53"/>
      <c r="J640" s="76" t="s">
        <v>94</v>
      </c>
      <c r="K640" s="53"/>
      <c r="L640" s="53"/>
      <c r="M640" s="53"/>
      <c r="N640" s="53"/>
      <c r="O640" s="53"/>
      <c r="P640" s="53"/>
      <c r="Q640" s="53"/>
      <c r="R640" s="76" t="s">
        <v>94</v>
      </c>
      <c r="S640" s="53"/>
      <c r="T640" s="53"/>
      <c r="U640" s="53"/>
      <c r="V640" s="53"/>
      <c r="W640" s="53"/>
      <c r="X640" s="53"/>
      <c r="Y640" s="76" t="s">
        <v>94</v>
      </c>
      <c r="Z640" s="53"/>
      <c r="AA640" s="53"/>
      <c r="AB640" s="53"/>
      <c r="AC640" s="53"/>
      <c r="AD640" s="76" t="s">
        <v>94</v>
      </c>
      <c r="AE640" s="53"/>
      <c r="AF640" s="53"/>
      <c r="AG640" s="53"/>
      <c r="AH640" s="53"/>
      <c r="AI640" s="134"/>
      <c r="AJ640" s="134"/>
      <c r="AK640" s="53"/>
      <c r="AL640" s="53"/>
      <c r="AM640" s="106"/>
      <c r="AN640" s="106"/>
      <c r="AO640" s="106"/>
      <c r="AP640" s="106"/>
      <c r="AQ640" s="106">
        <v>4</v>
      </c>
      <c r="AR640" s="50">
        <f t="shared" si="89"/>
        <v>68</v>
      </c>
      <c r="AS640" s="137">
        <f t="shared" si="85"/>
        <v>0.0588235294117647</v>
      </c>
    </row>
    <row r="641" spans="1:45">
      <c r="A641" s="130"/>
      <c r="B641" s="49"/>
      <c r="C641" s="40" t="s">
        <v>172</v>
      </c>
      <c r="D641" s="52"/>
      <c r="E641" s="53"/>
      <c r="F641" s="53"/>
      <c r="G641" s="53"/>
      <c r="H641" s="53"/>
      <c r="I641" s="53"/>
      <c r="J641" s="76" t="s">
        <v>94</v>
      </c>
      <c r="K641" s="53"/>
      <c r="L641" s="53"/>
      <c r="M641" s="53"/>
      <c r="N641" s="53"/>
      <c r="O641" s="53"/>
      <c r="P641" s="53"/>
      <c r="Q641" s="53"/>
      <c r="R641" s="76" t="s">
        <v>94</v>
      </c>
      <c r="S641" s="53"/>
      <c r="T641" s="53"/>
      <c r="U641" s="53"/>
      <c r="V641" s="53"/>
      <c r="W641" s="53"/>
      <c r="X641" s="53"/>
      <c r="Y641" s="76" t="s">
        <v>94</v>
      </c>
      <c r="Z641" s="53"/>
      <c r="AA641" s="53"/>
      <c r="AB641" s="53"/>
      <c r="AC641" s="53"/>
      <c r="AD641" s="76" t="s">
        <v>94</v>
      </c>
      <c r="AE641" s="53"/>
      <c r="AF641" s="53"/>
      <c r="AG641" s="53"/>
      <c r="AH641" s="53"/>
      <c r="AI641" s="134"/>
      <c r="AJ641" s="134"/>
      <c r="AK641" s="53"/>
      <c r="AL641" s="53"/>
      <c r="AM641" s="106"/>
      <c r="AN641" s="106"/>
      <c r="AO641" s="106"/>
      <c r="AP641" s="106"/>
      <c r="AQ641" s="106">
        <v>4</v>
      </c>
      <c r="AR641" s="50">
        <f t="shared" si="89"/>
        <v>68</v>
      </c>
      <c r="AS641" s="137">
        <f t="shared" si="85"/>
        <v>0.0588235294117647</v>
      </c>
    </row>
    <row r="642" spans="1:45">
      <c r="A642" s="130"/>
      <c r="B642" s="49"/>
      <c r="C642" s="40" t="s">
        <v>173</v>
      </c>
      <c r="D642" s="52"/>
      <c r="E642" s="53"/>
      <c r="F642" s="53"/>
      <c r="G642" s="53"/>
      <c r="H642" s="53"/>
      <c r="I642" s="53"/>
      <c r="J642" s="76" t="s">
        <v>94</v>
      </c>
      <c r="K642" s="53"/>
      <c r="L642" s="53"/>
      <c r="M642" s="53"/>
      <c r="N642" s="53"/>
      <c r="O642" s="53"/>
      <c r="P642" s="53"/>
      <c r="Q642" s="53"/>
      <c r="R642" s="76" t="s">
        <v>94</v>
      </c>
      <c r="S642" s="53"/>
      <c r="T642" s="53"/>
      <c r="U642" s="53"/>
      <c r="V642" s="53"/>
      <c r="W642" s="53"/>
      <c r="X642" s="53"/>
      <c r="Y642" s="76" t="s">
        <v>94</v>
      </c>
      <c r="Z642" s="53"/>
      <c r="AA642" s="53"/>
      <c r="AB642" s="53"/>
      <c r="AC642" s="53"/>
      <c r="AD642" s="76" t="s">
        <v>94</v>
      </c>
      <c r="AE642" s="53"/>
      <c r="AF642" s="53"/>
      <c r="AG642" s="53"/>
      <c r="AH642" s="53"/>
      <c r="AI642" s="134"/>
      <c r="AJ642" s="134"/>
      <c r="AK642" s="53"/>
      <c r="AL642" s="53"/>
      <c r="AM642" s="106"/>
      <c r="AN642" s="106"/>
      <c r="AO642" s="106"/>
      <c r="AP642" s="106"/>
      <c r="AQ642" s="106">
        <v>4</v>
      </c>
      <c r="AR642" s="50">
        <f t="shared" si="89"/>
        <v>68</v>
      </c>
      <c r="AS642" s="137">
        <f t="shared" si="85"/>
        <v>0.0588235294117647</v>
      </c>
    </row>
    <row r="643" spans="1:45">
      <c r="A643" s="130"/>
      <c r="B643" s="49"/>
      <c r="C643" s="40" t="s">
        <v>174</v>
      </c>
      <c r="D643" s="52"/>
      <c r="E643" s="53"/>
      <c r="F643" s="53"/>
      <c r="G643" s="53"/>
      <c r="H643" s="53"/>
      <c r="I643" s="53"/>
      <c r="J643" s="76" t="s">
        <v>94</v>
      </c>
      <c r="K643" s="53"/>
      <c r="L643" s="53"/>
      <c r="M643" s="53"/>
      <c r="N643" s="53"/>
      <c r="O643" s="53"/>
      <c r="P643" s="53"/>
      <c r="Q643" s="53"/>
      <c r="R643" s="76" t="s">
        <v>94</v>
      </c>
      <c r="S643" s="53"/>
      <c r="T643" s="53"/>
      <c r="U643" s="53"/>
      <c r="V643" s="53"/>
      <c r="W643" s="53"/>
      <c r="X643" s="53"/>
      <c r="Y643" s="76" t="s">
        <v>94</v>
      </c>
      <c r="Z643" s="53"/>
      <c r="AA643" s="53"/>
      <c r="AB643" s="53"/>
      <c r="AC643" s="53"/>
      <c r="AD643" s="76" t="s">
        <v>94</v>
      </c>
      <c r="AE643" s="53"/>
      <c r="AF643" s="53"/>
      <c r="AG643" s="53"/>
      <c r="AH643" s="53"/>
      <c r="AI643" s="134"/>
      <c r="AJ643" s="134"/>
      <c r="AK643" s="53"/>
      <c r="AL643" s="53"/>
      <c r="AM643" s="106"/>
      <c r="AN643" s="106"/>
      <c r="AO643" s="106"/>
      <c r="AP643" s="106"/>
      <c r="AQ643" s="106">
        <v>4</v>
      </c>
      <c r="AR643" s="50">
        <f t="shared" si="89"/>
        <v>68</v>
      </c>
      <c r="AS643" s="137">
        <f t="shared" si="85"/>
        <v>0.0588235294117647</v>
      </c>
    </row>
    <row r="644" spans="1:45">
      <c r="A644" s="130"/>
      <c r="B644" s="49"/>
      <c r="C644" s="40" t="s">
        <v>175</v>
      </c>
      <c r="D644" s="52"/>
      <c r="E644" s="53"/>
      <c r="F644" s="53"/>
      <c r="G644" s="53"/>
      <c r="H644" s="53"/>
      <c r="I644" s="53"/>
      <c r="J644" s="76" t="s">
        <v>94</v>
      </c>
      <c r="K644" s="53"/>
      <c r="L644" s="53"/>
      <c r="M644" s="53"/>
      <c r="N644" s="53"/>
      <c r="O644" s="53"/>
      <c r="P644" s="53"/>
      <c r="Q644" s="53"/>
      <c r="R644" s="76" t="s">
        <v>94</v>
      </c>
      <c r="S644" s="53"/>
      <c r="T644" s="53"/>
      <c r="U644" s="53"/>
      <c r="V644" s="53"/>
      <c r="W644" s="53"/>
      <c r="X644" s="53"/>
      <c r="Y644" s="76" t="s">
        <v>94</v>
      </c>
      <c r="Z644" s="53"/>
      <c r="AA644" s="53"/>
      <c r="AB644" s="53"/>
      <c r="AC644" s="53"/>
      <c r="AD644" s="76" t="s">
        <v>94</v>
      </c>
      <c r="AE644" s="53"/>
      <c r="AF644" s="53"/>
      <c r="AG644" s="53"/>
      <c r="AH644" s="53"/>
      <c r="AI644" s="134"/>
      <c r="AJ644" s="134"/>
      <c r="AK644" s="53"/>
      <c r="AL644" s="53"/>
      <c r="AM644" s="106"/>
      <c r="AN644" s="106"/>
      <c r="AO644" s="106"/>
      <c r="AP644" s="106"/>
      <c r="AQ644" s="106">
        <v>4</v>
      </c>
      <c r="AR644" s="50">
        <f t="shared" si="89"/>
        <v>68</v>
      </c>
      <c r="AS644" s="137">
        <f t="shared" si="85"/>
        <v>0.0588235294117647</v>
      </c>
    </row>
    <row r="645" spans="1:45">
      <c r="A645" s="130"/>
      <c r="B645" s="49"/>
      <c r="C645" s="40" t="s">
        <v>176</v>
      </c>
      <c r="D645" s="52"/>
      <c r="E645" s="53"/>
      <c r="F645" s="53"/>
      <c r="G645" s="53"/>
      <c r="H645" s="53"/>
      <c r="I645" s="53"/>
      <c r="J645" s="76" t="s">
        <v>94</v>
      </c>
      <c r="K645" s="53"/>
      <c r="L645" s="53"/>
      <c r="M645" s="53"/>
      <c r="N645" s="53"/>
      <c r="O645" s="53"/>
      <c r="P645" s="53"/>
      <c r="Q645" s="53"/>
      <c r="R645" s="76" t="s">
        <v>94</v>
      </c>
      <c r="S645" s="53"/>
      <c r="T645" s="53"/>
      <c r="U645" s="53"/>
      <c r="V645" s="53"/>
      <c r="W645" s="53"/>
      <c r="X645" s="53"/>
      <c r="Y645" s="76" t="s">
        <v>94</v>
      </c>
      <c r="Z645" s="53"/>
      <c r="AA645" s="53"/>
      <c r="AB645" s="53"/>
      <c r="AC645" s="53"/>
      <c r="AD645" s="76" t="s">
        <v>94</v>
      </c>
      <c r="AE645" s="53"/>
      <c r="AF645" s="53"/>
      <c r="AG645" s="53"/>
      <c r="AH645" s="53"/>
      <c r="AI645" s="134"/>
      <c r="AJ645" s="134"/>
      <c r="AK645" s="53"/>
      <c r="AL645" s="53"/>
      <c r="AM645" s="106"/>
      <c r="AN645" s="106"/>
      <c r="AO645" s="106"/>
      <c r="AP645" s="106"/>
      <c r="AQ645" s="106">
        <v>4</v>
      </c>
      <c r="AR645" s="50">
        <f t="shared" si="89"/>
        <v>68</v>
      </c>
      <c r="AS645" s="137">
        <f t="shared" si="85"/>
        <v>0.0588235294117647</v>
      </c>
    </row>
    <row r="646" spans="1:45">
      <c r="A646" s="130"/>
      <c r="B646" s="38" t="s">
        <v>165</v>
      </c>
      <c r="C646" s="40" t="s">
        <v>169</v>
      </c>
      <c r="D646" s="52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76" t="s">
        <v>94</v>
      </c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134"/>
      <c r="AJ646" s="134"/>
      <c r="AK646" s="53"/>
      <c r="AL646" s="76" t="s">
        <v>94</v>
      </c>
      <c r="AM646" s="106"/>
      <c r="AN646" s="106"/>
      <c r="AO646" s="106"/>
      <c r="AP646" s="106"/>
      <c r="AQ646" s="106">
        <v>2</v>
      </c>
      <c r="AR646" s="50">
        <f t="shared" ref="AR646:AR661" si="90">34*1</f>
        <v>34</v>
      </c>
      <c r="AS646" s="137">
        <f t="shared" si="85"/>
        <v>0.0588235294117647</v>
      </c>
    </row>
    <row r="647" spans="1:45">
      <c r="A647" s="130"/>
      <c r="B647" s="49"/>
      <c r="C647" s="40" t="s">
        <v>170</v>
      </c>
      <c r="D647" s="132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76" t="s">
        <v>94</v>
      </c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134"/>
      <c r="AJ647" s="134"/>
      <c r="AK647" s="53"/>
      <c r="AL647" s="76" t="s">
        <v>94</v>
      </c>
      <c r="AM647" s="106"/>
      <c r="AN647" s="106"/>
      <c r="AO647" s="106"/>
      <c r="AP647" s="106"/>
      <c r="AQ647" s="106">
        <v>2</v>
      </c>
      <c r="AR647" s="50">
        <f t="shared" si="90"/>
        <v>34</v>
      </c>
      <c r="AS647" s="137">
        <f t="shared" si="85"/>
        <v>0.0588235294117647</v>
      </c>
    </row>
    <row r="648" spans="1:45">
      <c r="A648" s="130"/>
      <c r="B648" s="49"/>
      <c r="C648" s="40" t="s">
        <v>171</v>
      </c>
      <c r="D648" s="132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76" t="s">
        <v>94</v>
      </c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134"/>
      <c r="AJ648" s="134"/>
      <c r="AK648" s="53"/>
      <c r="AL648" s="76" t="s">
        <v>94</v>
      </c>
      <c r="AM648" s="106"/>
      <c r="AN648" s="106"/>
      <c r="AO648" s="106"/>
      <c r="AP648" s="106"/>
      <c r="AQ648" s="106">
        <v>2</v>
      </c>
      <c r="AR648" s="50">
        <f t="shared" si="90"/>
        <v>34</v>
      </c>
      <c r="AS648" s="137">
        <f t="shared" si="85"/>
        <v>0.0588235294117647</v>
      </c>
    </row>
    <row r="649" ht="12.75" customHeight="1" spans="1:45">
      <c r="A649" s="130"/>
      <c r="B649" s="49"/>
      <c r="C649" s="40" t="s">
        <v>172</v>
      </c>
      <c r="D649" s="52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76" t="s">
        <v>94</v>
      </c>
      <c r="R649" s="53"/>
      <c r="S649" s="53"/>
      <c r="T649" s="98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134"/>
      <c r="AJ649" s="134"/>
      <c r="AK649" s="53"/>
      <c r="AL649" s="76" t="s">
        <v>94</v>
      </c>
      <c r="AM649" s="106"/>
      <c r="AN649" s="106"/>
      <c r="AO649" s="106"/>
      <c r="AP649" s="106"/>
      <c r="AQ649" s="106">
        <v>2</v>
      </c>
      <c r="AR649" s="50">
        <f t="shared" si="90"/>
        <v>34</v>
      </c>
      <c r="AS649" s="137">
        <f t="shared" si="85"/>
        <v>0.0588235294117647</v>
      </c>
    </row>
    <row r="650" ht="12.75" customHeight="1" spans="1:45">
      <c r="A650" s="130"/>
      <c r="B650" s="49"/>
      <c r="C650" s="40" t="s">
        <v>173</v>
      </c>
      <c r="D650" s="52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76" t="s">
        <v>94</v>
      </c>
      <c r="R650" s="53"/>
      <c r="S650" s="53"/>
      <c r="T650" s="98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134"/>
      <c r="AJ650" s="134"/>
      <c r="AK650" s="53"/>
      <c r="AL650" s="76" t="s">
        <v>94</v>
      </c>
      <c r="AM650" s="106"/>
      <c r="AN650" s="106"/>
      <c r="AO650" s="106"/>
      <c r="AP650" s="106"/>
      <c r="AQ650" s="106">
        <v>2</v>
      </c>
      <c r="AR650" s="50">
        <f t="shared" si="90"/>
        <v>34</v>
      </c>
      <c r="AS650" s="137">
        <f t="shared" si="85"/>
        <v>0.0588235294117647</v>
      </c>
    </row>
    <row r="651" ht="12.75" customHeight="1" spans="1:45">
      <c r="A651" s="130"/>
      <c r="B651" s="49"/>
      <c r="C651" s="40" t="s">
        <v>174</v>
      </c>
      <c r="D651" s="52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76" t="s">
        <v>94</v>
      </c>
      <c r="R651" s="53"/>
      <c r="S651" s="53"/>
      <c r="T651" s="98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134"/>
      <c r="AJ651" s="134"/>
      <c r="AK651" s="53"/>
      <c r="AL651" s="76" t="s">
        <v>94</v>
      </c>
      <c r="AM651" s="106"/>
      <c r="AN651" s="106"/>
      <c r="AO651" s="106"/>
      <c r="AP651" s="106"/>
      <c r="AQ651" s="106">
        <v>2</v>
      </c>
      <c r="AR651" s="50">
        <f t="shared" si="90"/>
        <v>34</v>
      </c>
      <c r="AS651" s="137">
        <f t="shared" si="85"/>
        <v>0.0588235294117647</v>
      </c>
    </row>
    <row r="652" ht="12.75" customHeight="1" spans="1:45">
      <c r="A652" s="130"/>
      <c r="B652" s="49"/>
      <c r="C652" s="40" t="s">
        <v>175</v>
      </c>
      <c r="D652" s="52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76" t="s">
        <v>94</v>
      </c>
      <c r="R652" s="53"/>
      <c r="S652" s="53"/>
      <c r="T652" s="98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134"/>
      <c r="AJ652" s="134"/>
      <c r="AK652" s="53"/>
      <c r="AL652" s="76" t="s">
        <v>94</v>
      </c>
      <c r="AM652" s="106"/>
      <c r="AN652" s="106"/>
      <c r="AO652" s="106"/>
      <c r="AP652" s="106"/>
      <c r="AQ652" s="106">
        <v>2</v>
      </c>
      <c r="AR652" s="50">
        <f t="shared" si="90"/>
        <v>34</v>
      </c>
      <c r="AS652" s="137">
        <f t="shared" si="85"/>
        <v>0.0588235294117647</v>
      </c>
    </row>
    <row r="653" ht="12.75" customHeight="1" spans="1:45">
      <c r="A653" s="130"/>
      <c r="B653" s="49"/>
      <c r="C653" s="40" t="s">
        <v>176</v>
      </c>
      <c r="D653" s="52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76" t="s">
        <v>94</v>
      </c>
      <c r="R653" s="53"/>
      <c r="S653" s="53"/>
      <c r="T653" s="98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134"/>
      <c r="AJ653" s="134"/>
      <c r="AK653" s="53"/>
      <c r="AL653" s="76" t="s">
        <v>94</v>
      </c>
      <c r="AM653" s="106"/>
      <c r="AN653" s="106"/>
      <c r="AO653" s="106"/>
      <c r="AP653" s="106"/>
      <c r="AQ653" s="106">
        <v>2</v>
      </c>
      <c r="AR653" s="50">
        <f t="shared" si="90"/>
        <v>34</v>
      </c>
      <c r="AS653" s="137">
        <f t="shared" si="85"/>
        <v>0.0588235294117647</v>
      </c>
    </row>
    <row r="654" ht="12.75" customHeight="1" spans="1:45">
      <c r="A654" s="130"/>
      <c r="B654" s="38" t="s">
        <v>166</v>
      </c>
      <c r="C654" s="40" t="s">
        <v>169</v>
      </c>
      <c r="D654" s="52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76" t="s">
        <v>94</v>
      </c>
      <c r="Q654" s="53"/>
      <c r="R654" s="53"/>
      <c r="S654" s="53"/>
      <c r="T654" s="98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76" t="s">
        <v>94</v>
      </c>
      <c r="AI654" s="134"/>
      <c r="AJ654" s="134"/>
      <c r="AK654" s="53"/>
      <c r="AL654" s="53"/>
      <c r="AM654" s="106"/>
      <c r="AN654" s="106"/>
      <c r="AO654" s="106"/>
      <c r="AP654" s="106"/>
      <c r="AQ654" s="106">
        <v>2</v>
      </c>
      <c r="AR654" s="50">
        <f t="shared" si="90"/>
        <v>34</v>
      </c>
      <c r="AS654" s="137">
        <f t="shared" si="85"/>
        <v>0.0588235294117647</v>
      </c>
    </row>
    <row r="655" ht="12.75" customHeight="1" spans="1:45">
      <c r="A655" s="130"/>
      <c r="B655" s="49"/>
      <c r="C655" s="40" t="s">
        <v>170</v>
      </c>
      <c r="D655" s="52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76" t="s">
        <v>94</v>
      </c>
      <c r="Q655" s="53"/>
      <c r="R655" s="53"/>
      <c r="S655" s="4"/>
      <c r="T655" s="98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76" t="s">
        <v>94</v>
      </c>
      <c r="AI655" s="134"/>
      <c r="AJ655" s="134"/>
      <c r="AK655" s="53"/>
      <c r="AL655" s="53"/>
      <c r="AM655" s="106"/>
      <c r="AN655" s="106"/>
      <c r="AO655" s="106"/>
      <c r="AP655" s="106"/>
      <c r="AQ655" s="106">
        <v>2</v>
      </c>
      <c r="AR655" s="50">
        <f t="shared" si="90"/>
        <v>34</v>
      </c>
      <c r="AS655" s="137">
        <f t="shared" si="85"/>
        <v>0.0588235294117647</v>
      </c>
    </row>
    <row r="656" ht="12.75" customHeight="1" spans="1:45">
      <c r="A656" s="130"/>
      <c r="B656" s="49"/>
      <c r="C656" s="40" t="s">
        <v>171</v>
      </c>
      <c r="D656" s="132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76" t="s">
        <v>94</v>
      </c>
      <c r="Q656" s="53"/>
      <c r="R656" s="53"/>
      <c r="S656" s="98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76" t="s">
        <v>94</v>
      </c>
      <c r="AI656" s="134"/>
      <c r="AJ656" s="134"/>
      <c r="AK656" s="53"/>
      <c r="AL656" s="53"/>
      <c r="AM656" s="106"/>
      <c r="AN656" s="106"/>
      <c r="AO656" s="106"/>
      <c r="AP656" s="106"/>
      <c r="AQ656" s="106">
        <v>2</v>
      </c>
      <c r="AR656" s="50">
        <f t="shared" si="90"/>
        <v>34</v>
      </c>
      <c r="AS656" s="137">
        <f t="shared" si="85"/>
        <v>0.0588235294117647</v>
      </c>
    </row>
    <row r="657" ht="12.75" customHeight="1" spans="1:45">
      <c r="A657" s="130"/>
      <c r="B657" s="49"/>
      <c r="C657" s="40" t="s">
        <v>172</v>
      </c>
      <c r="D657" s="132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76" t="s">
        <v>94</v>
      </c>
      <c r="Q657" s="53"/>
      <c r="R657" s="53"/>
      <c r="S657" s="98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76" t="s">
        <v>94</v>
      </c>
      <c r="AI657" s="134"/>
      <c r="AJ657" s="134"/>
      <c r="AK657" s="53"/>
      <c r="AL657" s="53"/>
      <c r="AM657" s="106"/>
      <c r="AN657" s="106"/>
      <c r="AO657" s="106"/>
      <c r="AP657" s="106"/>
      <c r="AQ657" s="106">
        <v>2</v>
      </c>
      <c r="AR657" s="50">
        <f t="shared" si="90"/>
        <v>34</v>
      </c>
      <c r="AS657" s="137">
        <f t="shared" si="85"/>
        <v>0.0588235294117647</v>
      </c>
    </row>
    <row r="658" ht="12.75" customHeight="1" spans="1:45">
      <c r="A658" s="130"/>
      <c r="B658" s="49"/>
      <c r="C658" s="40" t="s">
        <v>173</v>
      </c>
      <c r="D658" s="132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76" t="s">
        <v>94</v>
      </c>
      <c r="Q658" s="53"/>
      <c r="R658" s="53"/>
      <c r="S658" s="98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76" t="s">
        <v>94</v>
      </c>
      <c r="AI658" s="134"/>
      <c r="AJ658" s="134"/>
      <c r="AK658" s="53"/>
      <c r="AL658" s="53"/>
      <c r="AM658" s="106"/>
      <c r="AN658" s="106"/>
      <c r="AO658" s="106"/>
      <c r="AP658" s="106"/>
      <c r="AQ658" s="106">
        <v>2</v>
      </c>
      <c r="AR658" s="50">
        <f t="shared" si="90"/>
        <v>34</v>
      </c>
      <c r="AS658" s="137">
        <f t="shared" si="85"/>
        <v>0.0588235294117647</v>
      </c>
    </row>
    <row r="659" ht="12.75" customHeight="1" spans="1:45">
      <c r="A659" s="130"/>
      <c r="B659" s="49"/>
      <c r="C659" s="40" t="s">
        <v>174</v>
      </c>
      <c r="D659" s="132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76" t="s">
        <v>94</v>
      </c>
      <c r="Q659" s="53"/>
      <c r="R659" s="53"/>
      <c r="S659" s="98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76" t="s">
        <v>94</v>
      </c>
      <c r="AI659" s="134"/>
      <c r="AJ659" s="134"/>
      <c r="AK659" s="53"/>
      <c r="AL659" s="53"/>
      <c r="AM659" s="106"/>
      <c r="AN659" s="106"/>
      <c r="AO659" s="106"/>
      <c r="AP659" s="106"/>
      <c r="AQ659" s="106">
        <v>2</v>
      </c>
      <c r="AR659" s="50">
        <f t="shared" si="90"/>
        <v>34</v>
      </c>
      <c r="AS659" s="137">
        <f t="shared" si="85"/>
        <v>0.0588235294117647</v>
      </c>
    </row>
    <row r="660" ht="12.75" customHeight="1" spans="1:45">
      <c r="A660" s="130"/>
      <c r="B660" s="49"/>
      <c r="C660" s="40" t="s">
        <v>175</v>
      </c>
      <c r="D660" s="132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76" t="s">
        <v>94</v>
      </c>
      <c r="Q660" s="53"/>
      <c r="R660" s="53"/>
      <c r="S660" s="98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76" t="s">
        <v>94</v>
      </c>
      <c r="AI660" s="134"/>
      <c r="AJ660" s="134"/>
      <c r="AK660" s="139" t="s">
        <v>120</v>
      </c>
      <c r="AL660" s="53"/>
      <c r="AM660" s="106"/>
      <c r="AN660" s="106"/>
      <c r="AO660" s="106"/>
      <c r="AP660" s="106"/>
      <c r="AQ660" s="106">
        <v>3</v>
      </c>
      <c r="AR660" s="50">
        <f t="shared" si="90"/>
        <v>34</v>
      </c>
      <c r="AS660" s="137">
        <f t="shared" si="85"/>
        <v>0.0882352941176471</v>
      </c>
    </row>
    <row r="661" ht="12.75" customHeight="1" spans="1:45">
      <c r="A661" s="130"/>
      <c r="B661" s="49"/>
      <c r="C661" s="40" t="s">
        <v>176</v>
      </c>
      <c r="D661" s="132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76" t="s">
        <v>94</v>
      </c>
      <c r="Q661" s="53"/>
      <c r="R661" s="53"/>
      <c r="S661" s="98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76" t="s">
        <v>94</v>
      </c>
      <c r="AI661" s="134"/>
      <c r="AJ661" s="134"/>
      <c r="AK661" s="139" t="s">
        <v>120</v>
      </c>
      <c r="AL661" s="53"/>
      <c r="AM661" s="106"/>
      <c r="AN661" s="106"/>
      <c r="AO661" s="106"/>
      <c r="AP661" s="106"/>
      <c r="AQ661" s="106">
        <v>3</v>
      </c>
      <c r="AR661" s="50">
        <f t="shared" si="90"/>
        <v>34</v>
      </c>
      <c r="AS661" s="137">
        <f t="shared" si="85"/>
        <v>0.0882352941176471</v>
      </c>
    </row>
    <row r="662" ht="12.75" customHeight="1" spans="1:45">
      <c r="A662" s="130"/>
      <c r="B662" s="38" t="s">
        <v>141</v>
      </c>
      <c r="C662" s="40" t="s">
        <v>169</v>
      </c>
      <c r="D662" s="132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98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134"/>
      <c r="AJ662" s="134"/>
      <c r="AK662" s="53"/>
      <c r="AL662" s="53"/>
      <c r="AM662" s="106"/>
      <c r="AN662" s="106"/>
      <c r="AO662" s="106"/>
      <c r="AP662" s="106"/>
      <c r="AQ662" s="106">
        <f t="shared" ref="AQ662:AQ677" si="91">SUM(E662:AP662)</f>
        <v>0</v>
      </c>
      <c r="AR662" s="50">
        <f t="shared" ref="AR662:AR669" si="92">34*3</f>
        <v>102</v>
      </c>
      <c r="AS662" s="137">
        <f t="shared" si="85"/>
        <v>0</v>
      </c>
    </row>
    <row r="663" ht="12.75" customHeight="1" spans="1:45">
      <c r="A663" s="130"/>
      <c r="B663" s="49"/>
      <c r="C663" s="40" t="s">
        <v>170</v>
      </c>
      <c r="D663" s="132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98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134"/>
      <c r="AJ663" s="134"/>
      <c r="AK663" s="53"/>
      <c r="AL663" s="53"/>
      <c r="AM663" s="106"/>
      <c r="AN663" s="106"/>
      <c r="AO663" s="106"/>
      <c r="AP663" s="106"/>
      <c r="AQ663" s="106">
        <f t="shared" si="91"/>
        <v>0</v>
      </c>
      <c r="AR663" s="50">
        <f t="shared" si="92"/>
        <v>102</v>
      </c>
      <c r="AS663" s="137">
        <f t="shared" si="85"/>
        <v>0</v>
      </c>
    </row>
    <row r="664" ht="12.75" customHeight="1" spans="1:45">
      <c r="A664" s="130"/>
      <c r="B664" s="49"/>
      <c r="C664" s="40" t="s">
        <v>171</v>
      </c>
      <c r="D664" s="132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98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134"/>
      <c r="AJ664" s="134"/>
      <c r="AK664" s="139" t="s">
        <v>120</v>
      </c>
      <c r="AL664" s="53"/>
      <c r="AM664" s="106"/>
      <c r="AN664" s="106"/>
      <c r="AO664" s="106"/>
      <c r="AP664" s="106"/>
      <c r="AQ664" s="106">
        <v>1</v>
      </c>
      <c r="AR664" s="50">
        <f t="shared" si="92"/>
        <v>102</v>
      </c>
      <c r="AS664" s="137">
        <f t="shared" si="85"/>
        <v>0.00980392156862745</v>
      </c>
    </row>
    <row r="665" ht="12.75" customHeight="1" spans="1:45">
      <c r="A665" s="130"/>
      <c r="B665" s="49"/>
      <c r="C665" s="40" t="s">
        <v>172</v>
      </c>
      <c r="D665" s="132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98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134"/>
      <c r="AJ665" s="134"/>
      <c r="AK665" s="139" t="s">
        <v>120</v>
      </c>
      <c r="AL665" s="53"/>
      <c r="AM665" s="106"/>
      <c r="AN665" s="106"/>
      <c r="AO665" s="106"/>
      <c r="AP665" s="106"/>
      <c r="AQ665" s="106">
        <v>1</v>
      </c>
      <c r="AR665" s="50">
        <f t="shared" si="92"/>
        <v>102</v>
      </c>
      <c r="AS665" s="137">
        <f t="shared" si="85"/>
        <v>0.00980392156862745</v>
      </c>
    </row>
    <row r="666" ht="12.75" customHeight="1" spans="1:45">
      <c r="A666" s="130"/>
      <c r="B666" s="49"/>
      <c r="C666" s="40" t="s">
        <v>173</v>
      </c>
      <c r="D666" s="132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98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134"/>
      <c r="AJ666" s="134"/>
      <c r="AK666" s="139" t="s">
        <v>120</v>
      </c>
      <c r="AL666" s="53"/>
      <c r="AM666" s="106"/>
      <c r="AN666" s="106"/>
      <c r="AO666" s="106"/>
      <c r="AP666" s="106"/>
      <c r="AQ666" s="106">
        <v>1</v>
      </c>
      <c r="AR666" s="50">
        <f t="shared" si="92"/>
        <v>102</v>
      </c>
      <c r="AS666" s="137">
        <f t="shared" si="85"/>
        <v>0.00980392156862745</v>
      </c>
    </row>
    <row r="667" ht="12.75" customHeight="1" spans="1:45">
      <c r="A667" s="130"/>
      <c r="B667" s="49"/>
      <c r="C667" s="40" t="s">
        <v>174</v>
      </c>
      <c r="D667" s="132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98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134"/>
      <c r="AJ667" s="134"/>
      <c r="AK667" s="53"/>
      <c r="AL667" s="53"/>
      <c r="AM667" s="106"/>
      <c r="AN667" s="106"/>
      <c r="AO667" s="106"/>
      <c r="AP667" s="106"/>
      <c r="AQ667" s="106">
        <f t="shared" si="91"/>
        <v>0</v>
      </c>
      <c r="AR667" s="50">
        <f t="shared" si="92"/>
        <v>102</v>
      </c>
      <c r="AS667" s="137">
        <f t="shared" si="85"/>
        <v>0</v>
      </c>
    </row>
    <row r="668" ht="12.75" customHeight="1" spans="1:45">
      <c r="A668" s="130"/>
      <c r="B668" s="49"/>
      <c r="C668" s="40" t="s">
        <v>175</v>
      </c>
      <c r="D668" s="132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98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134"/>
      <c r="AJ668" s="134"/>
      <c r="AK668" s="53"/>
      <c r="AL668" s="53"/>
      <c r="AM668" s="106"/>
      <c r="AN668" s="106"/>
      <c r="AO668" s="106"/>
      <c r="AP668" s="106"/>
      <c r="AQ668" s="106">
        <f t="shared" si="91"/>
        <v>0</v>
      </c>
      <c r="AR668" s="50">
        <f t="shared" si="92"/>
        <v>102</v>
      </c>
      <c r="AS668" s="137">
        <f t="shared" si="85"/>
        <v>0</v>
      </c>
    </row>
    <row r="669" ht="12.75" customHeight="1" spans="1:45">
      <c r="A669" s="130"/>
      <c r="B669" s="49"/>
      <c r="C669" s="40" t="s">
        <v>176</v>
      </c>
      <c r="D669" s="132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98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134"/>
      <c r="AJ669" s="134"/>
      <c r="AK669" s="53"/>
      <c r="AL669" s="53"/>
      <c r="AM669" s="106"/>
      <c r="AN669" s="106"/>
      <c r="AO669" s="106"/>
      <c r="AP669" s="106"/>
      <c r="AQ669" s="106">
        <f t="shared" si="91"/>
        <v>0</v>
      </c>
      <c r="AR669" s="50">
        <f t="shared" si="92"/>
        <v>102</v>
      </c>
      <c r="AS669" s="137">
        <f t="shared" si="85"/>
        <v>0</v>
      </c>
    </row>
    <row r="670" ht="12.75" customHeight="1" spans="1:45">
      <c r="A670" s="130"/>
      <c r="B670" s="38" t="s">
        <v>142</v>
      </c>
      <c r="C670" s="40" t="s">
        <v>169</v>
      </c>
      <c r="D670" s="132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98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134"/>
      <c r="AJ670" s="134"/>
      <c r="AK670" s="139" t="s">
        <v>120</v>
      </c>
      <c r="AL670" s="53"/>
      <c r="AM670" s="106"/>
      <c r="AN670" s="106"/>
      <c r="AO670" s="106"/>
      <c r="AP670" s="106"/>
      <c r="AQ670" s="106">
        <v>1</v>
      </c>
      <c r="AR670" s="50">
        <f t="shared" ref="AR670:AR685" si="93">34*2</f>
        <v>68</v>
      </c>
      <c r="AS670" s="137">
        <f t="shared" ref="AS670:AS699" si="94">AQ670/AR670</f>
        <v>0.0147058823529412</v>
      </c>
    </row>
    <row r="671" ht="12.75" customHeight="1" spans="1:45">
      <c r="A671" s="130"/>
      <c r="B671" s="49"/>
      <c r="C671" s="40" t="s">
        <v>170</v>
      </c>
      <c r="D671" s="132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98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134"/>
      <c r="AJ671" s="134"/>
      <c r="AK671" s="139" t="s">
        <v>120</v>
      </c>
      <c r="AL671" s="53"/>
      <c r="AM671" s="106"/>
      <c r="AN671" s="106"/>
      <c r="AO671" s="106"/>
      <c r="AP671" s="106"/>
      <c r="AQ671" s="106">
        <v>1</v>
      </c>
      <c r="AR671" s="50">
        <f t="shared" si="93"/>
        <v>68</v>
      </c>
      <c r="AS671" s="137">
        <f t="shared" si="94"/>
        <v>0.0147058823529412</v>
      </c>
    </row>
    <row r="672" ht="12.75" customHeight="1" spans="1:45">
      <c r="A672" s="130"/>
      <c r="B672" s="49"/>
      <c r="C672" s="40" t="s">
        <v>171</v>
      </c>
      <c r="D672" s="132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98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134"/>
      <c r="AJ672" s="134"/>
      <c r="AK672" s="53"/>
      <c r="AL672" s="53"/>
      <c r="AM672" s="106"/>
      <c r="AN672" s="106"/>
      <c r="AO672" s="106"/>
      <c r="AP672" s="106"/>
      <c r="AQ672" s="106">
        <f t="shared" si="91"/>
        <v>0</v>
      </c>
      <c r="AR672" s="50">
        <f t="shared" si="93"/>
        <v>68</v>
      </c>
      <c r="AS672" s="137">
        <f t="shared" si="94"/>
        <v>0</v>
      </c>
    </row>
    <row r="673" ht="12.75" customHeight="1" spans="1:45">
      <c r="A673" s="130"/>
      <c r="B673" s="49"/>
      <c r="C673" s="40" t="s">
        <v>172</v>
      </c>
      <c r="D673" s="132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98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134"/>
      <c r="AJ673" s="134"/>
      <c r="AK673" s="53"/>
      <c r="AL673" s="53"/>
      <c r="AM673" s="106"/>
      <c r="AN673" s="106"/>
      <c r="AO673" s="106"/>
      <c r="AP673" s="106"/>
      <c r="AQ673" s="106">
        <f t="shared" si="91"/>
        <v>0</v>
      </c>
      <c r="AR673" s="50">
        <f t="shared" si="93"/>
        <v>68</v>
      </c>
      <c r="AS673" s="137">
        <f t="shared" si="94"/>
        <v>0</v>
      </c>
    </row>
    <row r="674" ht="12.75" customHeight="1" spans="1:45">
      <c r="A674" s="130"/>
      <c r="B674" s="49"/>
      <c r="C674" s="40" t="s">
        <v>173</v>
      </c>
      <c r="D674" s="132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98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134"/>
      <c r="AJ674" s="134"/>
      <c r="AK674" s="53"/>
      <c r="AL674" s="53"/>
      <c r="AM674" s="106"/>
      <c r="AN674" s="106"/>
      <c r="AO674" s="106"/>
      <c r="AP674" s="106"/>
      <c r="AQ674" s="106">
        <f t="shared" si="91"/>
        <v>0</v>
      </c>
      <c r="AR674" s="50">
        <f t="shared" si="93"/>
        <v>68</v>
      </c>
      <c r="AS674" s="137">
        <f t="shared" si="94"/>
        <v>0</v>
      </c>
    </row>
    <row r="675" ht="12.75" customHeight="1" spans="1:45">
      <c r="A675" s="130"/>
      <c r="B675" s="49"/>
      <c r="C675" s="40" t="s">
        <v>174</v>
      </c>
      <c r="D675" s="132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98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134"/>
      <c r="AJ675" s="134"/>
      <c r="AK675" s="53"/>
      <c r="AL675" s="53"/>
      <c r="AM675" s="106"/>
      <c r="AN675" s="106"/>
      <c r="AO675" s="106"/>
      <c r="AP675" s="106"/>
      <c r="AQ675" s="106">
        <f t="shared" si="91"/>
        <v>0</v>
      </c>
      <c r="AR675" s="50">
        <f t="shared" si="93"/>
        <v>68</v>
      </c>
      <c r="AS675" s="137">
        <f t="shared" si="94"/>
        <v>0</v>
      </c>
    </row>
    <row r="676" ht="12.75" customHeight="1" spans="1:45">
      <c r="A676" s="130"/>
      <c r="B676" s="49"/>
      <c r="C676" s="40" t="s">
        <v>175</v>
      </c>
      <c r="D676" s="132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98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134"/>
      <c r="AJ676" s="134"/>
      <c r="AK676" s="53"/>
      <c r="AL676" s="53"/>
      <c r="AM676" s="106"/>
      <c r="AN676" s="106"/>
      <c r="AO676" s="106"/>
      <c r="AP676" s="106"/>
      <c r="AQ676" s="106">
        <f t="shared" si="91"/>
        <v>0</v>
      </c>
      <c r="AR676" s="50">
        <f t="shared" si="93"/>
        <v>68</v>
      </c>
      <c r="AS676" s="137">
        <f t="shared" si="94"/>
        <v>0</v>
      </c>
    </row>
    <row r="677" ht="12.75" customHeight="1" spans="1:45">
      <c r="A677" s="130"/>
      <c r="B677" s="49"/>
      <c r="C677" s="40" t="s">
        <v>176</v>
      </c>
      <c r="D677" s="132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98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134"/>
      <c r="AJ677" s="134"/>
      <c r="AK677" s="53"/>
      <c r="AL677" s="53"/>
      <c r="AM677" s="106"/>
      <c r="AN677" s="106"/>
      <c r="AO677" s="106"/>
      <c r="AP677" s="106"/>
      <c r="AQ677" s="106">
        <f t="shared" si="91"/>
        <v>0</v>
      </c>
      <c r="AR677" s="50">
        <f t="shared" si="93"/>
        <v>68</v>
      </c>
      <c r="AS677" s="137">
        <f t="shared" si="94"/>
        <v>0</v>
      </c>
    </row>
    <row r="678" ht="12.75" customHeight="1" spans="1:45">
      <c r="A678" s="130"/>
      <c r="B678" s="38" t="s">
        <v>167</v>
      </c>
      <c r="C678" s="40" t="s">
        <v>169</v>
      </c>
      <c r="D678" s="132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76" t="s">
        <v>94</v>
      </c>
      <c r="S678" s="98"/>
      <c r="T678" s="53"/>
      <c r="U678" s="53"/>
      <c r="V678" s="53"/>
      <c r="W678" s="53"/>
      <c r="X678" s="76" t="s">
        <v>94</v>
      </c>
      <c r="Y678" s="53"/>
      <c r="Z678" s="53"/>
      <c r="AA678" s="53"/>
      <c r="AB678" s="53"/>
      <c r="AC678" s="76" t="s">
        <v>94</v>
      </c>
      <c r="AD678" s="53"/>
      <c r="AE678" s="53"/>
      <c r="AF678" s="53"/>
      <c r="AG678" s="76" t="s">
        <v>94</v>
      </c>
      <c r="AH678" s="53"/>
      <c r="AI678" s="134"/>
      <c r="AJ678" s="134"/>
      <c r="AK678" s="53"/>
      <c r="AL678" s="53"/>
      <c r="AM678" s="106"/>
      <c r="AN678" s="106"/>
      <c r="AO678" s="106"/>
      <c r="AP678" s="106"/>
      <c r="AQ678" s="106">
        <v>4</v>
      </c>
      <c r="AR678" s="50">
        <f t="shared" si="93"/>
        <v>68</v>
      </c>
      <c r="AS678" s="137">
        <f t="shared" si="94"/>
        <v>0.0588235294117647</v>
      </c>
    </row>
    <row r="679" ht="12.75" customHeight="1" spans="1:45">
      <c r="A679" s="130"/>
      <c r="B679" s="49"/>
      <c r="C679" s="40" t="s">
        <v>170</v>
      </c>
      <c r="D679" s="132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76" t="s">
        <v>94</v>
      </c>
      <c r="S679" s="98"/>
      <c r="T679" s="53"/>
      <c r="U679" s="53"/>
      <c r="V679" s="53"/>
      <c r="W679" s="53"/>
      <c r="X679" s="76" t="s">
        <v>94</v>
      </c>
      <c r="Y679" s="53"/>
      <c r="Z679" s="53"/>
      <c r="AA679" s="53"/>
      <c r="AB679" s="53"/>
      <c r="AC679" s="76" t="s">
        <v>94</v>
      </c>
      <c r="AD679" s="53"/>
      <c r="AE679" s="53"/>
      <c r="AF679" s="53"/>
      <c r="AG679" s="76" t="s">
        <v>94</v>
      </c>
      <c r="AH679" s="53"/>
      <c r="AI679" s="134"/>
      <c r="AJ679" s="134"/>
      <c r="AK679" s="53"/>
      <c r="AL679" s="53"/>
      <c r="AM679" s="106"/>
      <c r="AN679" s="106"/>
      <c r="AO679" s="106"/>
      <c r="AP679" s="106"/>
      <c r="AQ679" s="106">
        <v>4</v>
      </c>
      <c r="AR679" s="50">
        <f t="shared" si="93"/>
        <v>68</v>
      </c>
      <c r="AS679" s="137">
        <f t="shared" si="94"/>
        <v>0.0588235294117647</v>
      </c>
    </row>
    <row r="680" ht="12.75" customHeight="1" spans="1:45">
      <c r="A680" s="130"/>
      <c r="B680" s="49"/>
      <c r="C680" s="40" t="s">
        <v>171</v>
      </c>
      <c r="D680" s="132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76" t="s">
        <v>94</v>
      </c>
      <c r="S680" s="98"/>
      <c r="T680" s="53"/>
      <c r="U680" s="53"/>
      <c r="V680" s="53"/>
      <c r="W680" s="53"/>
      <c r="X680" s="76" t="s">
        <v>94</v>
      </c>
      <c r="Y680" s="53"/>
      <c r="Z680" s="53"/>
      <c r="AA680" s="53"/>
      <c r="AB680" s="53"/>
      <c r="AC680" s="76" t="s">
        <v>94</v>
      </c>
      <c r="AD680" s="53"/>
      <c r="AE680" s="53"/>
      <c r="AF680" s="53"/>
      <c r="AG680" s="76" t="s">
        <v>94</v>
      </c>
      <c r="AH680" s="53"/>
      <c r="AI680" s="134"/>
      <c r="AJ680" s="134"/>
      <c r="AK680" s="139" t="s">
        <v>120</v>
      </c>
      <c r="AL680" s="53"/>
      <c r="AM680" s="106"/>
      <c r="AN680" s="106"/>
      <c r="AO680" s="106"/>
      <c r="AP680" s="106"/>
      <c r="AQ680" s="106">
        <v>5</v>
      </c>
      <c r="AR680" s="50">
        <f t="shared" si="93"/>
        <v>68</v>
      </c>
      <c r="AS680" s="137">
        <f t="shared" si="94"/>
        <v>0.0735294117647059</v>
      </c>
    </row>
    <row r="681" ht="12.75" customHeight="1" spans="1:45">
      <c r="A681" s="130"/>
      <c r="B681" s="49"/>
      <c r="C681" s="40" t="s">
        <v>172</v>
      </c>
      <c r="D681" s="132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76" t="s">
        <v>94</v>
      </c>
      <c r="S681" s="98"/>
      <c r="T681" s="53"/>
      <c r="U681" s="53"/>
      <c r="V681" s="53"/>
      <c r="W681" s="53"/>
      <c r="X681" s="76" t="s">
        <v>94</v>
      </c>
      <c r="Y681" s="53"/>
      <c r="Z681" s="53"/>
      <c r="AA681" s="53"/>
      <c r="AB681" s="53"/>
      <c r="AC681" s="76" t="s">
        <v>94</v>
      </c>
      <c r="AD681" s="53"/>
      <c r="AE681" s="53"/>
      <c r="AF681" s="53"/>
      <c r="AG681" s="76" t="s">
        <v>94</v>
      </c>
      <c r="AH681" s="53"/>
      <c r="AI681" s="134"/>
      <c r="AJ681" s="134"/>
      <c r="AK681" s="139" t="s">
        <v>120</v>
      </c>
      <c r="AL681" s="53"/>
      <c r="AM681" s="106"/>
      <c r="AN681" s="106"/>
      <c r="AO681" s="106"/>
      <c r="AP681" s="106"/>
      <c r="AQ681" s="106">
        <v>5</v>
      </c>
      <c r="AR681" s="50">
        <f t="shared" si="93"/>
        <v>68</v>
      </c>
      <c r="AS681" s="137">
        <f t="shared" si="94"/>
        <v>0.0735294117647059</v>
      </c>
    </row>
    <row r="682" ht="12.75" customHeight="1" spans="1:45">
      <c r="A682" s="130"/>
      <c r="B682" s="49"/>
      <c r="C682" s="40" t="s">
        <v>173</v>
      </c>
      <c r="D682" s="132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76" t="s">
        <v>94</v>
      </c>
      <c r="S682" s="98"/>
      <c r="T682" s="53"/>
      <c r="U682" s="53"/>
      <c r="V682" s="53"/>
      <c r="W682" s="53"/>
      <c r="X682" s="76" t="s">
        <v>94</v>
      </c>
      <c r="Y682" s="53"/>
      <c r="Z682" s="53"/>
      <c r="AA682" s="53"/>
      <c r="AB682" s="53"/>
      <c r="AC682" s="76" t="s">
        <v>94</v>
      </c>
      <c r="AD682" s="53"/>
      <c r="AE682" s="53"/>
      <c r="AF682" s="53"/>
      <c r="AG682" s="76" t="s">
        <v>94</v>
      </c>
      <c r="AH682" s="53"/>
      <c r="AI682" s="134"/>
      <c r="AJ682" s="134"/>
      <c r="AK682" s="53"/>
      <c r="AL682" s="53"/>
      <c r="AM682" s="106"/>
      <c r="AN682" s="106"/>
      <c r="AO682" s="106"/>
      <c r="AP682" s="106"/>
      <c r="AQ682" s="106">
        <v>4</v>
      </c>
      <c r="AR682" s="50">
        <f t="shared" si="93"/>
        <v>68</v>
      </c>
      <c r="AS682" s="137">
        <f t="shared" si="94"/>
        <v>0.0588235294117647</v>
      </c>
    </row>
    <row r="683" ht="12.75" customHeight="1" spans="1:45">
      <c r="A683" s="130"/>
      <c r="B683" s="49"/>
      <c r="C683" s="40" t="s">
        <v>174</v>
      </c>
      <c r="D683" s="132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76" t="s">
        <v>94</v>
      </c>
      <c r="S683" s="98"/>
      <c r="T683" s="53"/>
      <c r="U683" s="53"/>
      <c r="V683" s="53"/>
      <c r="W683" s="53"/>
      <c r="X683" s="76" t="s">
        <v>94</v>
      </c>
      <c r="Y683" s="53"/>
      <c r="Z683" s="53"/>
      <c r="AA683" s="53"/>
      <c r="AB683" s="53"/>
      <c r="AC683" s="76" t="s">
        <v>94</v>
      </c>
      <c r="AD683" s="53"/>
      <c r="AE683" s="53"/>
      <c r="AF683" s="53"/>
      <c r="AG683" s="76" t="s">
        <v>94</v>
      </c>
      <c r="AH683" s="53"/>
      <c r="AI683" s="134"/>
      <c r="AJ683" s="134"/>
      <c r="AK683" s="53"/>
      <c r="AL683" s="53"/>
      <c r="AM683" s="106"/>
      <c r="AN683" s="106"/>
      <c r="AO683" s="106"/>
      <c r="AP683" s="106"/>
      <c r="AQ683" s="106">
        <v>4</v>
      </c>
      <c r="AR683" s="50">
        <f t="shared" si="93"/>
        <v>68</v>
      </c>
      <c r="AS683" s="137">
        <f t="shared" si="94"/>
        <v>0.0588235294117647</v>
      </c>
    </row>
    <row r="684" ht="12.75" customHeight="1" spans="1:45">
      <c r="A684" s="130"/>
      <c r="B684" s="49"/>
      <c r="C684" s="40" t="s">
        <v>175</v>
      </c>
      <c r="D684" s="132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76" t="s">
        <v>94</v>
      </c>
      <c r="S684" s="98"/>
      <c r="T684" s="53"/>
      <c r="U684" s="53"/>
      <c r="V684" s="53"/>
      <c r="W684" s="53"/>
      <c r="X684" s="76" t="s">
        <v>94</v>
      </c>
      <c r="Y684" s="53"/>
      <c r="Z684" s="53"/>
      <c r="AA684" s="53"/>
      <c r="AB684" s="53"/>
      <c r="AC684" s="76" t="s">
        <v>94</v>
      </c>
      <c r="AD684" s="53"/>
      <c r="AE684" s="53"/>
      <c r="AF684" s="53"/>
      <c r="AG684" s="76" t="s">
        <v>94</v>
      </c>
      <c r="AH684" s="53"/>
      <c r="AI684" s="134"/>
      <c r="AJ684" s="134"/>
      <c r="AK684" s="53"/>
      <c r="AL684" s="53"/>
      <c r="AM684" s="106"/>
      <c r="AN684" s="106"/>
      <c r="AO684" s="106"/>
      <c r="AP684" s="106"/>
      <c r="AQ684" s="106">
        <v>4</v>
      </c>
      <c r="AR684" s="50">
        <f t="shared" si="93"/>
        <v>68</v>
      </c>
      <c r="AS684" s="137">
        <f t="shared" si="94"/>
        <v>0.0588235294117647</v>
      </c>
    </row>
    <row r="685" ht="12.75" customHeight="1" spans="1:45">
      <c r="A685" s="130"/>
      <c r="B685" s="49"/>
      <c r="C685" s="40" t="s">
        <v>176</v>
      </c>
      <c r="D685" s="132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76" t="s">
        <v>94</v>
      </c>
      <c r="S685" s="98"/>
      <c r="T685" s="53"/>
      <c r="U685" s="53"/>
      <c r="V685" s="53"/>
      <c r="W685" s="53"/>
      <c r="X685" s="76" t="s">
        <v>94</v>
      </c>
      <c r="Y685" s="53"/>
      <c r="Z685" s="53"/>
      <c r="AA685" s="53"/>
      <c r="AB685" s="53"/>
      <c r="AC685" s="76" t="s">
        <v>94</v>
      </c>
      <c r="AD685" s="53"/>
      <c r="AE685" s="53"/>
      <c r="AF685" s="53"/>
      <c r="AG685" s="76" t="s">
        <v>94</v>
      </c>
      <c r="AH685" s="53"/>
      <c r="AI685" s="134"/>
      <c r="AJ685" s="134"/>
      <c r="AK685" s="53"/>
      <c r="AL685" s="53"/>
      <c r="AM685" s="106"/>
      <c r="AN685" s="106"/>
      <c r="AO685" s="106"/>
      <c r="AP685" s="106"/>
      <c r="AQ685" s="106">
        <v>4</v>
      </c>
      <c r="AR685" s="50">
        <f t="shared" si="93"/>
        <v>68</v>
      </c>
      <c r="AS685" s="137">
        <f t="shared" si="94"/>
        <v>0.0588235294117647</v>
      </c>
    </row>
    <row r="686" ht="12.75" customHeight="1" spans="1:45">
      <c r="A686" s="130"/>
      <c r="B686" s="38" t="s">
        <v>177</v>
      </c>
      <c r="C686" s="40" t="s">
        <v>169</v>
      </c>
      <c r="D686" s="132"/>
      <c r="E686" s="53"/>
      <c r="F686" s="53"/>
      <c r="G686" s="53"/>
      <c r="H686" s="53"/>
      <c r="I686" s="53"/>
      <c r="J686" s="53"/>
      <c r="K686" s="53"/>
      <c r="L686" s="53"/>
      <c r="M686" s="53"/>
      <c r="N686" s="76" t="s">
        <v>94</v>
      </c>
      <c r="O686" s="53"/>
      <c r="P686" s="53"/>
      <c r="Q686" s="53"/>
      <c r="R686" s="53"/>
      <c r="S686" s="98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134"/>
      <c r="AJ686" s="134"/>
      <c r="AK686" s="53"/>
      <c r="AL686" s="53"/>
      <c r="AM686" s="106"/>
      <c r="AN686" s="106"/>
      <c r="AO686" s="106"/>
      <c r="AP686" s="106"/>
      <c r="AQ686" s="106">
        <v>1</v>
      </c>
      <c r="AR686" s="50">
        <f t="shared" ref="AR686:AR701" si="95">34*2</f>
        <v>68</v>
      </c>
      <c r="AS686" s="137">
        <f t="shared" si="94"/>
        <v>0.0147058823529412</v>
      </c>
    </row>
    <row r="687" ht="12.75" customHeight="1" spans="1:45">
      <c r="A687" s="130"/>
      <c r="B687" s="49"/>
      <c r="C687" s="40" t="s">
        <v>170</v>
      </c>
      <c r="D687" s="132"/>
      <c r="E687" s="53"/>
      <c r="F687" s="53"/>
      <c r="G687" s="53"/>
      <c r="H687" s="53"/>
      <c r="I687" s="53"/>
      <c r="J687" s="53"/>
      <c r="K687" s="53"/>
      <c r="L687" s="53"/>
      <c r="M687" s="53"/>
      <c r="N687" s="76" t="s">
        <v>94</v>
      </c>
      <c r="O687" s="53"/>
      <c r="P687" s="53"/>
      <c r="Q687" s="53"/>
      <c r="R687" s="53"/>
      <c r="S687" s="98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134"/>
      <c r="AJ687" s="134"/>
      <c r="AK687" s="53"/>
      <c r="AL687" s="53"/>
      <c r="AM687" s="106"/>
      <c r="AN687" s="106"/>
      <c r="AO687" s="106"/>
      <c r="AP687" s="106"/>
      <c r="AQ687" s="106">
        <v>1</v>
      </c>
      <c r="AR687" s="50">
        <f t="shared" si="95"/>
        <v>68</v>
      </c>
      <c r="AS687" s="137">
        <f t="shared" si="94"/>
        <v>0.0147058823529412</v>
      </c>
    </row>
    <row r="688" ht="12.75" customHeight="1" spans="1:45">
      <c r="A688" s="130"/>
      <c r="B688" s="49"/>
      <c r="C688" s="40" t="s">
        <v>171</v>
      </c>
      <c r="D688" s="132"/>
      <c r="E688" s="53"/>
      <c r="F688" s="53"/>
      <c r="G688" s="53"/>
      <c r="H688" s="53"/>
      <c r="I688" s="53"/>
      <c r="J688" s="53"/>
      <c r="K688" s="53"/>
      <c r="L688" s="53"/>
      <c r="M688" s="53"/>
      <c r="N688" s="76" t="s">
        <v>94</v>
      </c>
      <c r="O688" s="53"/>
      <c r="P688" s="53"/>
      <c r="Q688" s="53"/>
      <c r="R688" s="53"/>
      <c r="S688" s="98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134"/>
      <c r="AJ688" s="134"/>
      <c r="AK688" s="53"/>
      <c r="AL688" s="53"/>
      <c r="AM688" s="106"/>
      <c r="AN688" s="106"/>
      <c r="AO688" s="106"/>
      <c r="AP688" s="106"/>
      <c r="AQ688" s="106">
        <v>1</v>
      </c>
      <c r="AR688" s="50">
        <f t="shared" si="95"/>
        <v>68</v>
      </c>
      <c r="AS688" s="137">
        <f t="shared" si="94"/>
        <v>0.0147058823529412</v>
      </c>
    </row>
    <row r="689" ht="12.75" customHeight="1" spans="1:45">
      <c r="A689" s="130"/>
      <c r="B689" s="49"/>
      <c r="C689" s="40" t="s">
        <v>172</v>
      </c>
      <c r="D689" s="132"/>
      <c r="E689" s="53"/>
      <c r="F689" s="53"/>
      <c r="G689" s="53"/>
      <c r="H689" s="53"/>
      <c r="I689" s="53"/>
      <c r="J689" s="53"/>
      <c r="K689" s="53"/>
      <c r="L689" s="53"/>
      <c r="M689" s="53"/>
      <c r="N689" s="76" t="s">
        <v>94</v>
      </c>
      <c r="O689" s="53"/>
      <c r="P689" s="53"/>
      <c r="Q689" s="53"/>
      <c r="R689" s="53"/>
      <c r="S689" s="98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134"/>
      <c r="AJ689" s="134"/>
      <c r="AK689" s="53"/>
      <c r="AL689" s="53"/>
      <c r="AM689" s="106"/>
      <c r="AN689" s="106"/>
      <c r="AO689" s="106"/>
      <c r="AP689" s="106"/>
      <c r="AQ689" s="106">
        <v>1</v>
      </c>
      <c r="AR689" s="50">
        <f t="shared" si="95"/>
        <v>68</v>
      </c>
      <c r="AS689" s="137">
        <f t="shared" si="94"/>
        <v>0.0147058823529412</v>
      </c>
    </row>
    <row r="690" ht="12.75" customHeight="1" spans="1:45">
      <c r="A690" s="130"/>
      <c r="B690" s="49"/>
      <c r="C690" s="40" t="s">
        <v>173</v>
      </c>
      <c r="D690" s="132"/>
      <c r="E690" s="53"/>
      <c r="F690" s="53"/>
      <c r="G690" s="53"/>
      <c r="H690" s="53"/>
      <c r="I690" s="53"/>
      <c r="J690" s="53"/>
      <c r="K690" s="53"/>
      <c r="L690" s="53"/>
      <c r="M690" s="53"/>
      <c r="N690" s="76" t="s">
        <v>94</v>
      </c>
      <c r="O690" s="53"/>
      <c r="P690" s="53"/>
      <c r="Q690" s="53"/>
      <c r="R690" s="53"/>
      <c r="S690" s="98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134"/>
      <c r="AJ690" s="134"/>
      <c r="AK690" s="139" t="s">
        <v>120</v>
      </c>
      <c r="AL690" s="53"/>
      <c r="AM690" s="106"/>
      <c r="AN690" s="106"/>
      <c r="AO690" s="106"/>
      <c r="AP690" s="106"/>
      <c r="AQ690" s="106">
        <v>2</v>
      </c>
      <c r="AR690" s="50">
        <f t="shared" si="95"/>
        <v>68</v>
      </c>
      <c r="AS690" s="137">
        <f t="shared" si="94"/>
        <v>0.0294117647058824</v>
      </c>
    </row>
    <row r="691" ht="12.75" customHeight="1" spans="1:45">
      <c r="A691" s="130"/>
      <c r="B691" s="49"/>
      <c r="C691" s="40" t="s">
        <v>174</v>
      </c>
      <c r="D691" s="132"/>
      <c r="E691" s="53"/>
      <c r="F691" s="53"/>
      <c r="G691" s="53"/>
      <c r="H691" s="53"/>
      <c r="I691" s="53"/>
      <c r="J691" s="53"/>
      <c r="K691" s="53"/>
      <c r="L691" s="53"/>
      <c r="M691" s="53"/>
      <c r="N691" s="76" t="s">
        <v>94</v>
      </c>
      <c r="O691" s="53"/>
      <c r="P691" s="53"/>
      <c r="Q691" s="53"/>
      <c r="R691" s="53"/>
      <c r="S691" s="98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134"/>
      <c r="AJ691" s="134"/>
      <c r="AK691" s="139" t="s">
        <v>120</v>
      </c>
      <c r="AL691" s="53"/>
      <c r="AM691" s="106"/>
      <c r="AN691" s="106"/>
      <c r="AO691" s="106"/>
      <c r="AP691" s="106"/>
      <c r="AQ691" s="106">
        <v>2</v>
      </c>
      <c r="AR691" s="50">
        <f t="shared" si="95"/>
        <v>68</v>
      </c>
      <c r="AS691" s="137">
        <f t="shared" si="94"/>
        <v>0.0294117647058824</v>
      </c>
    </row>
    <row r="692" ht="12.75" customHeight="1" spans="1:45">
      <c r="A692" s="130"/>
      <c r="B692" s="49"/>
      <c r="C692" s="40" t="s">
        <v>175</v>
      </c>
      <c r="D692" s="132"/>
      <c r="E692" s="53"/>
      <c r="F692" s="53"/>
      <c r="G692" s="53"/>
      <c r="H692" s="53"/>
      <c r="I692" s="53"/>
      <c r="J692" s="53"/>
      <c r="K692" s="53"/>
      <c r="L692" s="53"/>
      <c r="M692" s="53"/>
      <c r="N692" s="76" t="s">
        <v>94</v>
      </c>
      <c r="O692" s="53"/>
      <c r="P692" s="53"/>
      <c r="Q692" s="53"/>
      <c r="R692" s="53"/>
      <c r="S692" s="98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134"/>
      <c r="AJ692" s="134"/>
      <c r="AK692" s="53"/>
      <c r="AL692" s="53"/>
      <c r="AM692" s="106"/>
      <c r="AN692" s="106"/>
      <c r="AO692" s="106"/>
      <c r="AP692" s="106"/>
      <c r="AQ692" s="106">
        <v>1</v>
      </c>
      <c r="AR692" s="50">
        <f t="shared" si="95"/>
        <v>68</v>
      </c>
      <c r="AS692" s="137">
        <f t="shared" si="94"/>
        <v>0.0147058823529412</v>
      </c>
    </row>
    <row r="693" ht="12.75" customHeight="1" spans="1:45">
      <c r="A693" s="130"/>
      <c r="B693" s="43"/>
      <c r="C693" s="40" t="s">
        <v>176</v>
      </c>
      <c r="D693" s="132"/>
      <c r="E693" s="53"/>
      <c r="F693" s="53"/>
      <c r="G693" s="53"/>
      <c r="H693" s="53"/>
      <c r="I693" s="53"/>
      <c r="J693" s="53"/>
      <c r="K693" s="53"/>
      <c r="L693" s="53"/>
      <c r="M693" s="53"/>
      <c r="N693" s="76" t="s">
        <v>94</v>
      </c>
      <c r="O693" s="53"/>
      <c r="P693" s="53"/>
      <c r="Q693" s="53"/>
      <c r="R693" s="53"/>
      <c r="S693" s="98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134"/>
      <c r="AJ693" s="134"/>
      <c r="AK693" s="53"/>
      <c r="AL693" s="53"/>
      <c r="AM693" s="106"/>
      <c r="AN693" s="106"/>
      <c r="AO693" s="106"/>
      <c r="AP693" s="106"/>
      <c r="AQ693" s="106">
        <v>1</v>
      </c>
      <c r="AR693" s="50">
        <f t="shared" si="95"/>
        <v>68</v>
      </c>
      <c r="AS693" s="137">
        <f t="shared" si="94"/>
        <v>0.0147058823529412</v>
      </c>
    </row>
    <row r="694" ht="12.75" customHeight="1" spans="1:45">
      <c r="A694" s="130"/>
      <c r="B694" s="38" t="s">
        <v>143</v>
      </c>
      <c r="C694" s="40" t="s">
        <v>169</v>
      </c>
      <c r="D694" s="132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98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134"/>
      <c r="AJ694" s="134"/>
      <c r="AK694" s="53"/>
      <c r="AL694" s="53"/>
      <c r="AM694" s="106"/>
      <c r="AN694" s="106"/>
      <c r="AO694" s="106"/>
      <c r="AP694" s="106"/>
      <c r="AQ694" s="106">
        <f>SUM(E694:AP694)</f>
        <v>0</v>
      </c>
      <c r="AR694" s="50">
        <f t="shared" si="95"/>
        <v>68</v>
      </c>
      <c r="AS694" s="137">
        <f t="shared" si="94"/>
        <v>0</v>
      </c>
    </row>
    <row r="695" ht="12.75" customHeight="1" spans="1:45">
      <c r="A695" s="130"/>
      <c r="B695" s="49"/>
      <c r="C695" s="40" t="s">
        <v>170</v>
      </c>
      <c r="D695" s="132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98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134"/>
      <c r="AJ695" s="134"/>
      <c r="AK695" s="53"/>
      <c r="AL695" s="53"/>
      <c r="AM695" s="106"/>
      <c r="AN695" s="106"/>
      <c r="AO695" s="106"/>
      <c r="AP695" s="106"/>
      <c r="AQ695" s="106">
        <f>SUM(E695:AP695)</f>
        <v>0</v>
      </c>
      <c r="AR695" s="50">
        <f t="shared" si="95"/>
        <v>68</v>
      </c>
      <c r="AS695" s="137">
        <f t="shared" si="94"/>
        <v>0</v>
      </c>
    </row>
    <row r="696" ht="12.75" customHeight="1" spans="1:45">
      <c r="A696" s="130"/>
      <c r="B696" s="49"/>
      <c r="C696" s="40" t="s">
        <v>171</v>
      </c>
      <c r="D696" s="132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98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134"/>
      <c r="AJ696" s="134"/>
      <c r="AK696" s="53"/>
      <c r="AL696" s="53"/>
      <c r="AM696" s="106"/>
      <c r="AN696" s="106"/>
      <c r="AO696" s="106"/>
      <c r="AP696" s="106"/>
      <c r="AQ696" s="106">
        <f>SUM(E696:AP696)</f>
        <v>0</v>
      </c>
      <c r="AR696" s="50">
        <f t="shared" si="95"/>
        <v>68</v>
      </c>
      <c r="AS696" s="137">
        <f t="shared" si="94"/>
        <v>0</v>
      </c>
    </row>
    <row r="697" ht="12.75" customHeight="1" spans="1:45">
      <c r="A697" s="130"/>
      <c r="B697" s="49"/>
      <c r="C697" s="40" t="s">
        <v>172</v>
      </c>
      <c r="D697" s="132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98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134"/>
      <c r="AJ697" s="134"/>
      <c r="AK697" s="53"/>
      <c r="AL697" s="53"/>
      <c r="AM697" s="106"/>
      <c r="AN697" s="106"/>
      <c r="AO697" s="106"/>
      <c r="AP697" s="106"/>
      <c r="AQ697" s="106">
        <v>0</v>
      </c>
      <c r="AR697" s="50">
        <f t="shared" si="95"/>
        <v>68</v>
      </c>
      <c r="AS697" s="137">
        <f t="shared" si="94"/>
        <v>0</v>
      </c>
    </row>
    <row r="698" ht="12.75" customHeight="1" spans="1:45">
      <c r="A698" s="130"/>
      <c r="B698" s="49"/>
      <c r="C698" s="40" t="s">
        <v>173</v>
      </c>
      <c r="D698" s="132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98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134"/>
      <c r="AJ698" s="134"/>
      <c r="AK698" s="53"/>
      <c r="AL698" s="53"/>
      <c r="AM698" s="106"/>
      <c r="AN698" s="106"/>
      <c r="AO698" s="106"/>
      <c r="AP698" s="106"/>
      <c r="AQ698" s="106">
        <v>0</v>
      </c>
      <c r="AR698" s="50">
        <f t="shared" si="95"/>
        <v>68</v>
      </c>
      <c r="AS698" s="137">
        <f t="shared" si="94"/>
        <v>0</v>
      </c>
    </row>
    <row r="699" ht="12.75" customHeight="1" spans="1:45">
      <c r="A699" s="130"/>
      <c r="B699" s="49"/>
      <c r="C699" s="40" t="s">
        <v>174</v>
      </c>
      <c r="D699" s="132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98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134"/>
      <c r="AJ699" s="134"/>
      <c r="AK699" s="53"/>
      <c r="AL699" s="53"/>
      <c r="AM699" s="106"/>
      <c r="AN699" s="106"/>
      <c r="AO699" s="106"/>
      <c r="AP699" s="106"/>
      <c r="AQ699" s="106">
        <v>0</v>
      </c>
      <c r="AR699" s="50">
        <f t="shared" si="95"/>
        <v>68</v>
      </c>
      <c r="AS699" s="137">
        <f t="shared" si="94"/>
        <v>0</v>
      </c>
    </row>
    <row r="700" ht="12.75" customHeight="1" spans="1:45">
      <c r="A700" s="130"/>
      <c r="B700" s="49"/>
      <c r="C700" s="40" t="s">
        <v>175</v>
      </c>
      <c r="D700" s="132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98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134"/>
      <c r="AJ700" s="134"/>
      <c r="AK700" s="53"/>
      <c r="AL700" s="53"/>
      <c r="AM700" s="106"/>
      <c r="AN700" s="106"/>
      <c r="AO700" s="106"/>
      <c r="AP700" s="106"/>
      <c r="AQ700" s="106">
        <v>0</v>
      </c>
      <c r="AR700" s="50">
        <f t="shared" si="95"/>
        <v>68</v>
      </c>
      <c r="AS700" s="137">
        <f>AQ688/AR700</f>
        <v>0.0147058823529412</v>
      </c>
    </row>
    <row r="701" ht="12.75" customHeight="1" spans="1:45">
      <c r="A701" s="130"/>
      <c r="B701" s="43"/>
      <c r="C701" s="40" t="s">
        <v>176</v>
      </c>
      <c r="D701" s="132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98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134"/>
      <c r="AJ701" s="134"/>
      <c r="AK701" s="53"/>
      <c r="AL701" s="53"/>
      <c r="AM701" s="106"/>
      <c r="AN701" s="106"/>
      <c r="AO701" s="106"/>
      <c r="AP701" s="106"/>
      <c r="AQ701" s="106">
        <v>0</v>
      </c>
      <c r="AR701" s="50">
        <f t="shared" si="95"/>
        <v>68</v>
      </c>
      <c r="AS701" s="137">
        <f t="shared" ref="AS701:AS728" si="96">AQ701/AR701</f>
        <v>0</v>
      </c>
    </row>
    <row r="702" ht="12.75" customHeight="1" spans="1:45">
      <c r="A702" s="130"/>
      <c r="B702" s="38" t="s">
        <v>86</v>
      </c>
      <c r="C702" s="40" t="s">
        <v>169</v>
      </c>
      <c r="D702" s="132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98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134"/>
      <c r="AJ702" s="134"/>
      <c r="AK702" s="53"/>
      <c r="AL702" s="53"/>
      <c r="AM702" s="106"/>
      <c r="AN702" s="106"/>
      <c r="AO702" s="106"/>
      <c r="AP702" s="106"/>
      <c r="AQ702" s="106">
        <f>SUM(E702:AP702)</f>
        <v>0</v>
      </c>
      <c r="AR702" s="50">
        <f t="shared" ref="AR702:AR725" si="97">34*1</f>
        <v>34</v>
      </c>
      <c r="AS702" s="137">
        <f t="shared" si="96"/>
        <v>0</v>
      </c>
    </row>
    <row r="703" ht="12.75" customHeight="1" spans="1:45">
      <c r="A703" s="130"/>
      <c r="B703" s="49"/>
      <c r="C703" s="40" t="s">
        <v>170</v>
      </c>
      <c r="D703" s="132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98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134"/>
      <c r="AJ703" s="134"/>
      <c r="AK703" s="53"/>
      <c r="AL703" s="53"/>
      <c r="AM703" s="106"/>
      <c r="AN703" s="106"/>
      <c r="AO703" s="106"/>
      <c r="AP703" s="106"/>
      <c r="AQ703" s="106">
        <f>SUM(E703:AP703)</f>
        <v>0</v>
      </c>
      <c r="AR703" s="50">
        <f t="shared" si="97"/>
        <v>34</v>
      </c>
      <c r="AS703" s="137">
        <f t="shared" si="96"/>
        <v>0</v>
      </c>
    </row>
    <row r="704" ht="12.75" customHeight="1" spans="1:45">
      <c r="A704" s="130"/>
      <c r="B704" s="49"/>
      <c r="C704" s="40" t="s">
        <v>171</v>
      </c>
      <c r="D704" s="132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98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134"/>
      <c r="AJ704" s="134"/>
      <c r="AK704" s="53"/>
      <c r="AL704" s="53"/>
      <c r="AM704" s="106"/>
      <c r="AN704" s="106"/>
      <c r="AO704" s="106"/>
      <c r="AP704" s="106"/>
      <c r="AQ704" s="106">
        <f>SUM(E704:AP704)</f>
        <v>0</v>
      </c>
      <c r="AR704" s="50">
        <f t="shared" si="97"/>
        <v>34</v>
      </c>
      <c r="AS704" s="137">
        <f t="shared" si="96"/>
        <v>0</v>
      </c>
    </row>
    <row r="705" ht="12.75" customHeight="1" spans="1:45">
      <c r="A705" s="130"/>
      <c r="B705" s="49"/>
      <c r="C705" s="40" t="s">
        <v>172</v>
      </c>
      <c r="D705" s="132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98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134"/>
      <c r="AJ705" s="134"/>
      <c r="AK705" s="53"/>
      <c r="AL705" s="53"/>
      <c r="AM705" s="106"/>
      <c r="AN705" s="106"/>
      <c r="AO705" s="106"/>
      <c r="AP705" s="106"/>
      <c r="AQ705" s="106">
        <v>0</v>
      </c>
      <c r="AR705" s="50">
        <f t="shared" si="97"/>
        <v>34</v>
      </c>
      <c r="AS705" s="137">
        <f t="shared" si="96"/>
        <v>0</v>
      </c>
    </row>
    <row r="706" ht="12.75" customHeight="1" spans="1:45">
      <c r="A706" s="130"/>
      <c r="B706" s="49"/>
      <c r="C706" s="40" t="s">
        <v>173</v>
      </c>
      <c r="D706" s="132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98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134"/>
      <c r="AJ706" s="134"/>
      <c r="AK706" s="53"/>
      <c r="AL706" s="53"/>
      <c r="AM706" s="106"/>
      <c r="AN706" s="106"/>
      <c r="AO706" s="106"/>
      <c r="AP706" s="106"/>
      <c r="AQ706" s="106">
        <v>0</v>
      </c>
      <c r="AR706" s="50">
        <f t="shared" si="97"/>
        <v>34</v>
      </c>
      <c r="AS706" s="137">
        <f t="shared" si="96"/>
        <v>0</v>
      </c>
    </row>
    <row r="707" ht="12.75" customHeight="1" spans="1:45">
      <c r="A707" s="130"/>
      <c r="B707" s="49"/>
      <c r="C707" s="40" t="s">
        <v>174</v>
      </c>
      <c r="D707" s="132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98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134"/>
      <c r="AJ707" s="134"/>
      <c r="AK707" s="53"/>
      <c r="AL707" s="53"/>
      <c r="AM707" s="106"/>
      <c r="AN707" s="106"/>
      <c r="AO707" s="106"/>
      <c r="AP707" s="106"/>
      <c r="AQ707" s="106">
        <v>0</v>
      </c>
      <c r="AR707" s="50">
        <f t="shared" si="97"/>
        <v>34</v>
      </c>
      <c r="AS707" s="137">
        <f t="shared" si="96"/>
        <v>0</v>
      </c>
    </row>
    <row r="708" ht="12.75" customHeight="1" spans="1:45">
      <c r="A708" s="130"/>
      <c r="B708" s="49"/>
      <c r="C708" s="40" t="s">
        <v>175</v>
      </c>
      <c r="D708" s="132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98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134"/>
      <c r="AJ708" s="134"/>
      <c r="AK708" s="53"/>
      <c r="AL708" s="53"/>
      <c r="AM708" s="106"/>
      <c r="AN708" s="106"/>
      <c r="AO708" s="106"/>
      <c r="AP708" s="106"/>
      <c r="AQ708" s="106">
        <v>0</v>
      </c>
      <c r="AR708" s="50">
        <f t="shared" si="97"/>
        <v>34</v>
      </c>
      <c r="AS708" s="137">
        <f t="shared" si="96"/>
        <v>0</v>
      </c>
    </row>
    <row r="709" ht="12.75" customHeight="1" spans="1:45">
      <c r="A709" s="130"/>
      <c r="B709" s="43"/>
      <c r="C709" s="40" t="s">
        <v>176</v>
      </c>
      <c r="D709" s="132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98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134"/>
      <c r="AJ709" s="134"/>
      <c r="AK709" s="53"/>
      <c r="AL709" s="53"/>
      <c r="AM709" s="106"/>
      <c r="AN709" s="106"/>
      <c r="AO709" s="106"/>
      <c r="AP709" s="106"/>
      <c r="AQ709" s="106">
        <v>0</v>
      </c>
      <c r="AR709" s="50">
        <f t="shared" si="97"/>
        <v>34</v>
      </c>
      <c r="AS709" s="137">
        <f t="shared" si="96"/>
        <v>0</v>
      </c>
    </row>
    <row r="710" ht="12.75" customHeight="1" spans="1:45">
      <c r="A710" s="130"/>
      <c r="B710" s="38" t="s">
        <v>107</v>
      </c>
      <c r="C710" s="40" t="s">
        <v>169</v>
      </c>
      <c r="D710" s="132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98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134"/>
      <c r="AJ710" s="134"/>
      <c r="AK710" s="53"/>
      <c r="AL710" s="53"/>
      <c r="AM710" s="106"/>
      <c r="AN710" s="106"/>
      <c r="AO710" s="106"/>
      <c r="AP710" s="106"/>
      <c r="AQ710" s="106">
        <f>SUM(E710:AP710)</f>
        <v>0</v>
      </c>
      <c r="AR710" s="50">
        <f t="shared" si="97"/>
        <v>34</v>
      </c>
      <c r="AS710" s="137">
        <f t="shared" si="96"/>
        <v>0</v>
      </c>
    </row>
    <row r="711" ht="12.75" customHeight="1" spans="1:45">
      <c r="A711" s="130"/>
      <c r="B711" s="49"/>
      <c r="C711" s="40" t="s">
        <v>170</v>
      </c>
      <c r="D711" s="132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98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134"/>
      <c r="AJ711" s="134"/>
      <c r="AK711" s="53"/>
      <c r="AL711" s="53"/>
      <c r="AM711" s="106"/>
      <c r="AN711" s="106"/>
      <c r="AO711" s="106"/>
      <c r="AP711" s="106"/>
      <c r="AQ711" s="106">
        <f>SUM(E711:AP711)</f>
        <v>0</v>
      </c>
      <c r="AR711" s="50">
        <f t="shared" si="97"/>
        <v>34</v>
      </c>
      <c r="AS711" s="137">
        <f t="shared" si="96"/>
        <v>0</v>
      </c>
    </row>
    <row r="712" ht="12.75" customHeight="1" spans="1:45">
      <c r="A712" s="130"/>
      <c r="B712" s="49"/>
      <c r="C712" s="40" t="s">
        <v>171</v>
      </c>
      <c r="D712" s="132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98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134"/>
      <c r="AJ712" s="134"/>
      <c r="AK712" s="53"/>
      <c r="AL712" s="53"/>
      <c r="AM712" s="106"/>
      <c r="AN712" s="106"/>
      <c r="AO712" s="106"/>
      <c r="AP712" s="106"/>
      <c r="AQ712" s="106">
        <f>SUM(E712:AP712)</f>
        <v>0</v>
      </c>
      <c r="AR712" s="50">
        <f t="shared" si="97"/>
        <v>34</v>
      </c>
      <c r="AS712" s="137">
        <f t="shared" si="96"/>
        <v>0</v>
      </c>
    </row>
    <row r="713" ht="12.75" customHeight="1" spans="1:45">
      <c r="A713" s="130"/>
      <c r="B713" s="49"/>
      <c r="C713" s="40" t="s">
        <v>172</v>
      </c>
      <c r="D713" s="132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98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134"/>
      <c r="AJ713" s="134"/>
      <c r="AK713" s="53"/>
      <c r="AL713" s="53"/>
      <c r="AM713" s="106"/>
      <c r="AN713" s="106"/>
      <c r="AO713" s="106"/>
      <c r="AP713" s="106"/>
      <c r="AQ713" s="106">
        <v>0</v>
      </c>
      <c r="AR713" s="50">
        <f t="shared" si="97"/>
        <v>34</v>
      </c>
      <c r="AS713" s="137">
        <f t="shared" si="96"/>
        <v>0</v>
      </c>
    </row>
    <row r="714" ht="12.75" customHeight="1" spans="1:45">
      <c r="A714" s="130"/>
      <c r="B714" s="49"/>
      <c r="C714" s="40" t="s">
        <v>173</v>
      </c>
      <c r="D714" s="132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98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134"/>
      <c r="AJ714" s="134"/>
      <c r="AK714" s="53"/>
      <c r="AL714" s="53"/>
      <c r="AM714" s="106"/>
      <c r="AN714" s="106"/>
      <c r="AO714" s="106"/>
      <c r="AP714" s="106"/>
      <c r="AQ714" s="106">
        <v>0</v>
      </c>
      <c r="AR714" s="50">
        <f t="shared" si="97"/>
        <v>34</v>
      </c>
      <c r="AS714" s="137">
        <f t="shared" si="96"/>
        <v>0</v>
      </c>
    </row>
    <row r="715" ht="12.75" customHeight="1" spans="1:45">
      <c r="A715" s="130"/>
      <c r="B715" s="49"/>
      <c r="C715" s="40" t="s">
        <v>174</v>
      </c>
      <c r="D715" s="132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98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134"/>
      <c r="AJ715" s="134"/>
      <c r="AK715" s="53"/>
      <c r="AL715" s="53"/>
      <c r="AM715" s="106"/>
      <c r="AN715" s="106"/>
      <c r="AO715" s="106"/>
      <c r="AP715" s="106"/>
      <c r="AQ715" s="106">
        <v>0</v>
      </c>
      <c r="AR715" s="50">
        <f t="shared" si="97"/>
        <v>34</v>
      </c>
      <c r="AS715" s="137">
        <f t="shared" si="96"/>
        <v>0</v>
      </c>
    </row>
    <row r="716" ht="12.75" customHeight="1" spans="1:45">
      <c r="A716" s="130"/>
      <c r="B716" s="49"/>
      <c r="C716" s="40" t="s">
        <v>175</v>
      </c>
      <c r="D716" s="132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98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134"/>
      <c r="AJ716" s="134"/>
      <c r="AK716" s="53"/>
      <c r="AL716" s="53"/>
      <c r="AM716" s="106"/>
      <c r="AN716" s="106"/>
      <c r="AO716" s="106"/>
      <c r="AP716" s="106"/>
      <c r="AQ716" s="106">
        <v>0</v>
      </c>
      <c r="AR716" s="50">
        <f t="shared" si="97"/>
        <v>34</v>
      </c>
      <c r="AS716" s="137">
        <f t="shared" si="96"/>
        <v>0</v>
      </c>
    </row>
    <row r="717" ht="12.75" customHeight="1" spans="1:45">
      <c r="A717" s="130"/>
      <c r="B717" s="43"/>
      <c r="C717" s="40" t="s">
        <v>176</v>
      </c>
      <c r="D717" s="132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98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134"/>
      <c r="AJ717" s="134"/>
      <c r="AK717" s="53"/>
      <c r="AL717" s="53"/>
      <c r="AM717" s="106"/>
      <c r="AN717" s="106"/>
      <c r="AO717" s="106"/>
      <c r="AP717" s="106"/>
      <c r="AQ717" s="106">
        <v>0</v>
      </c>
      <c r="AR717" s="50">
        <f t="shared" si="97"/>
        <v>34</v>
      </c>
      <c r="AS717" s="137">
        <f t="shared" si="96"/>
        <v>0</v>
      </c>
    </row>
    <row r="718" ht="12.75" customHeight="1" spans="1:45">
      <c r="A718" s="130"/>
      <c r="B718" s="38" t="s">
        <v>178</v>
      </c>
      <c r="C718" s="40" t="s">
        <v>169</v>
      </c>
      <c r="D718" s="132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98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134"/>
      <c r="AJ718" s="134"/>
      <c r="AK718" s="53"/>
      <c r="AL718" s="53"/>
      <c r="AM718" s="106"/>
      <c r="AN718" s="106"/>
      <c r="AO718" s="106"/>
      <c r="AP718" s="106"/>
      <c r="AQ718" s="106">
        <f>SUM(E718:AP718)</f>
        <v>0</v>
      </c>
      <c r="AR718" s="50">
        <f t="shared" si="97"/>
        <v>34</v>
      </c>
      <c r="AS718" s="137">
        <f t="shared" si="96"/>
        <v>0</v>
      </c>
    </row>
    <row r="719" ht="12.75" customHeight="1" spans="1:45">
      <c r="A719" s="130"/>
      <c r="B719" s="49"/>
      <c r="C719" s="40" t="s">
        <v>170</v>
      </c>
      <c r="D719" s="132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98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134"/>
      <c r="AJ719" s="134"/>
      <c r="AK719" s="53"/>
      <c r="AL719" s="53"/>
      <c r="AM719" s="106"/>
      <c r="AN719" s="106"/>
      <c r="AO719" s="106"/>
      <c r="AP719" s="106"/>
      <c r="AQ719" s="106">
        <f>SUM(E719:AP719)</f>
        <v>0</v>
      </c>
      <c r="AR719" s="50">
        <f t="shared" si="97"/>
        <v>34</v>
      </c>
      <c r="AS719" s="137">
        <f t="shared" si="96"/>
        <v>0</v>
      </c>
    </row>
    <row r="720" ht="12.75" customHeight="1" spans="1:45">
      <c r="A720" s="130"/>
      <c r="B720" s="49"/>
      <c r="C720" s="40" t="s">
        <v>171</v>
      </c>
      <c r="D720" s="132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98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134"/>
      <c r="AJ720" s="134"/>
      <c r="AK720" s="53"/>
      <c r="AL720" s="53"/>
      <c r="AM720" s="106"/>
      <c r="AN720" s="106"/>
      <c r="AO720" s="106"/>
      <c r="AP720" s="106"/>
      <c r="AQ720" s="106">
        <f>SUM(E720:AP720)</f>
        <v>0</v>
      </c>
      <c r="AR720" s="50">
        <f t="shared" si="97"/>
        <v>34</v>
      </c>
      <c r="AS720" s="137">
        <f t="shared" si="96"/>
        <v>0</v>
      </c>
    </row>
    <row r="721" ht="12.75" customHeight="1" spans="1:45">
      <c r="A721" s="130"/>
      <c r="B721" s="49"/>
      <c r="C721" s="40" t="s">
        <v>172</v>
      </c>
      <c r="D721" s="132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98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134"/>
      <c r="AJ721" s="134"/>
      <c r="AK721" s="53"/>
      <c r="AL721" s="53"/>
      <c r="AM721" s="106"/>
      <c r="AN721" s="106"/>
      <c r="AO721" s="106"/>
      <c r="AP721" s="106"/>
      <c r="AQ721" s="106">
        <v>0</v>
      </c>
      <c r="AR721" s="50">
        <f t="shared" si="97"/>
        <v>34</v>
      </c>
      <c r="AS721" s="137">
        <f t="shared" si="96"/>
        <v>0</v>
      </c>
    </row>
    <row r="722" ht="12.75" customHeight="1" spans="1:45">
      <c r="A722" s="130"/>
      <c r="B722" s="49"/>
      <c r="C722" s="40" t="s">
        <v>173</v>
      </c>
      <c r="D722" s="132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98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134"/>
      <c r="AJ722" s="134"/>
      <c r="AK722" s="53"/>
      <c r="AL722" s="53"/>
      <c r="AM722" s="106"/>
      <c r="AN722" s="106"/>
      <c r="AO722" s="106"/>
      <c r="AP722" s="106"/>
      <c r="AQ722" s="106">
        <v>0</v>
      </c>
      <c r="AR722" s="50">
        <f t="shared" si="97"/>
        <v>34</v>
      </c>
      <c r="AS722" s="137">
        <f t="shared" si="96"/>
        <v>0</v>
      </c>
    </row>
    <row r="723" ht="12.75" customHeight="1" spans="1:45">
      <c r="A723" s="130"/>
      <c r="B723" s="49"/>
      <c r="C723" s="40" t="s">
        <v>174</v>
      </c>
      <c r="D723" s="132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98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134"/>
      <c r="AJ723" s="134"/>
      <c r="AK723" s="53"/>
      <c r="AL723" s="53"/>
      <c r="AM723" s="106"/>
      <c r="AN723" s="106"/>
      <c r="AO723" s="106"/>
      <c r="AP723" s="106"/>
      <c r="AQ723" s="106">
        <v>0</v>
      </c>
      <c r="AR723" s="50">
        <f t="shared" si="97"/>
        <v>34</v>
      </c>
      <c r="AS723" s="137">
        <f t="shared" si="96"/>
        <v>0</v>
      </c>
    </row>
    <row r="724" ht="12.75" customHeight="1" spans="1:45">
      <c r="A724" s="130"/>
      <c r="B724" s="49"/>
      <c r="C724" s="40" t="s">
        <v>175</v>
      </c>
      <c r="D724" s="132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98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134"/>
      <c r="AJ724" s="134"/>
      <c r="AK724" s="53"/>
      <c r="AL724" s="53"/>
      <c r="AM724" s="106"/>
      <c r="AN724" s="106"/>
      <c r="AO724" s="106"/>
      <c r="AP724" s="106"/>
      <c r="AQ724" s="106">
        <v>0</v>
      </c>
      <c r="AR724" s="50">
        <f t="shared" si="97"/>
        <v>34</v>
      </c>
      <c r="AS724" s="137">
        <f t="shared" si="96"/>
        <v>0</v>
      </c>
    </row>
    <row r="725" ht="12.75" customHeight="1" spans="1:45">
      <c r="A725" s="130"/>
      <c r="B725" s="43"/>
      <c r="C725" s="40" t="s">
        <v>176</v>
      </c>
      <c r="D725" s="132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98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134"/>
      <c r="AJ725" s="134"/>
      <c r="AK725" s="53"/>
      <c r="AL725" s="53"/>
      <c r="AM725" s="106"/>
      <c r="AN725" s="106"/>
      <c r="AO725" s="106"/>
      <c r="AP725" s="106"/>
      <c r="AQ725" s="106">
        <v>0</v>
      </c>
      <c r="AR725" s="50">
        <f t="shared" si="97"/>
        <v>34</v>
      </c>
      <c r="AS725" s="137">
        <f t="shared" si="96"/>
        <v>0</v>
      </c>
    </row>
    <row r="726" ht="12.75" customHeight="1" spans="1:45">
      <c r="A726" s="130"/>
      <c r="B726" s="40" t="s">
        <v>88</v>
      </c>
      <c r="C726" s="40" t="s">
        <v>169</v>
      </c>
      <c r="D726" s="132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98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134"/>
      <c r="AJ726" s="134"/>
      <c r="AK726" s="53"/>
      <c r="AL726" s="53"/>
      <c r="AM726" s="106"/>
      <c r="AN726" s="106"/>
      <c r="AO726" s="106"/>
      <c r="AP726" s="106"/>
      <c r="AQ726" s="106">
        <f>SUM(E726:AP726)</f>
        <v>0</v>
      </c>
      <c r="AR726" s="50">
        <f t="shared" ref="AR726:AR728" si="98">34*2</f>
        <v>68</v>
      </c>
      <c r="AS726" s="137">
        <f t="shared" si="96"/>
        <v>0</v>
      </c>
    </row>
    <row r="727" ht="12.75" customHeight="1" spans="1:45">
      <c r="A727" s="130"/>
      <c r="B727" s="40"/>
      <c r="C727" s="40" t="s">
        <v>170</v>
      </c>
      <c r="D727" s="52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98"/>
      <c r="AH727" s="53"/>
      <c r="AI727" s="53"/>
      <c r="AJ727" s="134"/>
      <c r="AK727" s="53"/>
      <c r="AL727" s="53"/>
      <c r="AM727" s="106"/>
      <c r="AN727" s="106"/>
      <c r="AO727" s="106"/>
      <c r="AP727" s="106"/>
      <c r="AQ727" s="106">
        <f>SUM(E727:AP727)</f>
        <v>0</v>
      </c>
      <c r="AR727" s="50">
        <f t="shared" si="98"/>
        <v>68</v>
      </c>
      <c r="AS727" s="137">
        <f t="shared" si="96"/>
        <v>0</v>
      </c>
    </row>
    <row r="728" ht="12.75" customHeight="1" spans="1:45">
      <c r="A728" s="130"/>
      <c r="B728" s="40"/>
      <c r="C728" s="40" t="s">
        <v>171</v>
      </c>
      <c r="D728" s="52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98"/>
      <c r="AK728" s="53"/>
      <c r="AL728" s="53"/>
      <c r="AM728" s="106"/>
      <c r="AN728" s="106"/>
      <c r="AO728" s="106"/>
      <c r="AP728" s="106"/>
      <c r="AQ728" s="106">
        <f>SUM(E728:AP728)</f>
        <v>0</v>
      </c>
      <c r="AR728" s="50">
        <f t="shared" si="98"/>
        <v>68</v>
      </c>
      <c r="AS728" s="137">
        <f t="shared" si="96"/>
        <v>0</v>
      </c>
    </row>
    <row r="729" ht="27" customHeight="1" spans="1:45">
      <c r="A729" s="107"/>
      <c r="B729" s="127"/>
      <c r="C729" s="127"/>
      <c r="D729" s="127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107"/>
      <c r="AN729" s="107"/>
      <c r="AO729" s="107"/>
      <c r="AP729" s="107"/>
      <c r="AQ729" s="107"/>
      <c r="AR729" s="107"/>
      <c r="AS729" s="107"/>
    </row>
    <row r="730" ht="27" customHeight="1" spans="1:45">
      <c r="A730" s="107"/>
      <c r="B730" s="127"/>
      <c r="C730" s="127"/>
      <c r="D730" s="127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  <c r="AM730" s="107"/>
      <c r="AN730" s="107"/>
      <c r="AO730" s="107"/>
      <c r="AP730" s="107"/>
      <c r="AQ730" s="107"/>
      <c r="AR730" s="107"/>
      <c r="AS730" s="107"/>
    </row>
    <row r="731" ht="27" customHeight="1" spans="1:45">
      <c r="A731" s="107"/>
      <c r="B731" s="127"/>
      <c r="C731" s="127"/>
      <c r="D731" s="127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107"/>
      <c r="AN731" s="107"/>
      <c r="AO731" s="107"/>
      <c r="AP731" s="107"/>
      <c r="AQ731" s="107"/>
      <c r="AR731" s="107"/>
      <c r="AS731" s="107"/>
    </row>
    <row r="732" ht="27" customHeight="1" spans="1:45">
      <c r="A732" s="107"/>
      <c r="B732" s="127"/>
      <c r="C732" s="127"/>
      <c r="D732" s="127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  <c r="AM732" s="107"/>
      <c r="AN732" s="107"/>
      <c r="AO732" s="107"/>
      <c r="AP732" s="107"/>
      <c r="AQ732" s="107"/>
      <c r="AR732" s="107"/>
      <c r="AS732" s="107"/>
    </row>
    <row r="733" ht="27" customHeight="1" spans="1:45">
      <c r="A733" s="107"/>
      <c r="B733" s="127"/>
      <c r="C733" s="127"/>
      <c r="D733" s="127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  <c r="AM733" s="107"/>
      <c r="AN733" s="107"/>
      <c r="AO733" s="107"/>
      <c r="AP733" s="107"/>
      <c r="AQ733" s="107"/>
      <c r="AR733" s="107"/>
      <c r="AS733" s="107"/>
    </row>
    <row r="734" ht="27" customHeight="1" spans="1:45">
      <c r="A734" s="107"/>
      <c r="B734" s="127"/>
      <c r="C734" s="127"/>
      <c r="D734" s="127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107"/>
      <c r="AN734" s="107"/>
      <c r="AO734" s="107"/>
      <c r="AP734" s="107"/>
      <c r="AQ734" s="107"/>
      <c r="AR734" s="107"/>
      <c r="AS734" s="107"/>
    </row>
    <row r="735" ht="27" customHeight="1" spans="1:45">
      <c r="A735" s="107"/>
      <c r="B735" s="127"/>
      <c r="C735" s="127"/>
      <c r="D735" s="127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  <c r="AK735" s="55"/>
      <c r="AL735" s="55"/>
      <c r="AM735" s="107"/>
      <c r="AN735" s="107"/>
      <c r="AO735" s="107"/>
      <c r="AP735" s="107"/>
      <c r="AQ735" s="107"/>
      <c r="AR735" s="107"/>
      <c r="AS735" s="107"/>
    </row>
    <row r="736" ht="27" customHeight="1" spans="1:45">
      <c r="A736" s="107"/>
      <c r="B736" s="127"/>
      <c r="C736" s="127"/>
      <c r="D736" s="127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  <c r="AK736" s="55"/>
      <c r="AL736" s="55"/>
      <c r="AM736" s="107"/>
      <c r="AN736" s="107"/>
      <c r="AO736" s="107"/>
      <c r="AP736" s="107"/>
      <c r="AQ736" s="107"/>
      <c r="AR736" s="107"/>
      <c r="AS736" s="107"/>
    </row>
    <row r="737" ht="27" customHeight="1" spans="1:45">
      <c r="A737" s="107"/>
      <c r="B737" s="127"/>
      <c r="C737" s="127"/>
      <c r="D737" s="127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  <c r="AK737" s="55"/>
      <c r="AL737" s="55"/>
      <c r="AM737" s="107"/>
      <c r="AN737" s="107"/>
      <c r="AO737" s="107"/>
      <c r="AP737" s="107"/>
      <c r="AQ737" s="107"/>
      <c r="AR737" s="107"/>
      <c r="AS737" s="107"/>
    </row>
    <row r="738" ht="27" customHeight="1" spans="1:45">
      <c r="A738" s="107"/>
      <c r="B738" s="127"/>
      <c r="C738" s="127"/>
      <c r="D738" s="127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  <c r="AK738" s="55"/>
      <c r="AL738" s="55"/>
      <c r="AM738" s="107"/>
      <c r="AN738" s="107"/>
      <c r="AO738" s="107"/>
      <c r="AP738" s="107"/>
      <c r="AQ738" s="107"/>
      <c r="AR738" s="107"/>
      <c r="AS738" s="107"/>
    </row>
    <row r="739" ht="27" customHeight="1" spans="1:45">
      <c r="A739" s="107"/>
      <c r="B739" s="127"/>
      <c r="C739" s="127"/>
      <c r="D739" s="127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5"/>
      <c r="AJ739" s="55"/>
      <c r="AK739" s="55"/>
      <c r="AL739" s="55"/>
      <c r="AM739" s="107"/>
      <c r="AN739" s="107"/>
      <c r="AO739" s="107"/>
      <c r="AP739" s="107"/>
      <c r="AQ739" s="107"/>
      <c r="AR739" s="107"/>
      <c r="AS739" s="107"/>
    </row>
    <row r="740" s="2" customFormat="1" ht="81.75" customHeight="1" spans="1:45">
      <c r="A740" s="128" t="s">
        <v>179</v>
      </c>
      <c r="B740" s="128"/>
      <c r="C740" s="128"/>
      <c r="D740" s="128"/>
      <c r="E740" s="65" t="s">
        <v>55</v>
      </c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  <c r="AE740" s="65"/>
      <c r="AF740" s="65"/>
      <c r="AG740" s="65"/>
      <c r="AH740" s="65"/>
      <c r="AI740" s="65"/>
      <c r="AJ740" s="65"/>
      <c r="AK740" s="65"/>
      <c r="AL740" s="65"/>
      <c r="AM740" s="65"/>
      <c r="AN740" s="65"/>
      <c r="AO740" s="65"/>
      <c r="AP740" s="65"/>
      <c r="AQ740" s="115" t="s">
        <v>56</v>
      </c>
      <c r="AR740" s="168" t="s">
        <v>57</v>
      </c>
      <c r="AS740" s="169" t="s">
        <v>58</v>
      </c>
    </row>
    <row r="741" s="2" customFormat="1" ht="21.75" customHeight="1" spans="1:45">
      <c r="A741" s="40" t="s">
        <v>59</v>
      </c>
      <c r="B741" s="40"/>
      <c r="C741" s="40"/>
      <c r="D741" s="39" t="s">
        <v>61</v>
      </c>
      <c r="E741" s="40" t="s">
        <v>62</v>
      </c>
      <c r="F741" s="40"/>
      <c r="G741" s="40"/>
      <c r="H741" s="40"/>
      <c r="I741" s="40" t="s">
        <v>63</v>
      </c>
      <c r="J741" s="40"/>
      <c r="K741" s="40"/>
      <c r="L741" s="40"/>
      <c r="M741" s="40" t="s">
        <v>64</v>
      </c>
      <c r="N741" s="40"/>
      <c r="O741" s="40"/>
      <c r="P741" s="40"/>
      <c r="Q741" s="40" t="s">
        <v>65</v>
      </c>
      <c r="R741" s="40"/>
      <c r="S741" s="40"/>
      <c r="T741" s="40"/>
      <c r="U741" s="40" t="s">
        <v>66</v>
      </c>
      <c r="V741" s="40"/>
      <c r="W741" s="40"/>
      <c r="X741" s="40" t="s">
        <v>67</v>
      </c>
      <c r="Y741" s="40"/>
      <c r="Z741" s="40"/>
      <c r="AA741" s="40"/>
      <c r="AB741" s="40" t="s">
        <v>68</v>
      </c>
      <c r="AC741" s="40"/>
      <c r="AD741" s="40"/>
      <c r="AE741" s="40" t="s">
        <v>69</v>
      </c>
      <c r="AF741" s="40"/>
      <c r="AG741" s="40"/>
      <c r="AH741" s="40"/>
      <c r="AI741" s="40"/>
      <c r="AJ741" s="40" t="s">
        <v>70</v>
      </c>
      <c r="AK741" s="40"/>
      <c r="AL741" s="40"/>
      <c r="AM741" s="40" t="s">
        <v>71</v>
      </c>
      <c r="AN741" s="40"/>
      <c r="AO741" s="40"/>
      <c r="AP741" s="40"/>
      <c r="AQ741" s="115"/>
      <c r="AR741" s="168"/>
      <c r="AS741" s="169"/>
    </row>
    <row r="742" s="3" customFormat="1" ht="11.25" customHeight="1" spans="1:45">
      <c r="A742" s="40"/>
      <c r="B742" s="40"/>
      <c r="C742" s="40"/>
      <c r="D742" s="39" t="s">
        <v>72</v>
      </c>
      <c r="E742" s="44">
        <v>1</v>
      </c>
      <c r="F742" s="44">
        <v>2</v>
      </c>
      <c r="G742" s="44">
        <v>3</v>
      </c>
      <c r="H742" s="44">
        <v>4</v>
      </c>
      <c r="I742" s="44">
        <v>5</v>
      </c>
      <c r="J742" s="44">
        <v>6</v>
      </c>
      <c r="K742" s="44">
        <v>7</v>
      </c>
      <c r="L742" s="44">
        <v>8</v>
      </c>
      <c r="M742" s="44">
        <v>9</v>
      </c>
      <c r="N742" s="44">
        <v>10</v>
      </c>
      <c r="O742" s="44">
        <v>11</v>
      </c>
      <c r="P742" s="44">
        <v>12</v>
      </c>
      <c r="Q742" s="44">
        <v>13</v>
      </c>
      <c r="R742" s="44">
        <v>14</v>
      </c>
      <c r="S742" s="44">
        <v>15</v>
      </c>
      <c r="T742" s="44">
        <v>16</v>
      </c>
      <c r="U742" s="44">
        <v>17</v>
      </c>
      <c r="V742" s="44">
        <v>18</v>
      </c>
      <c r="W742" s="44">
        <v>19</v>
      </c>
      <c r="X742" s="44">
        <v>20</v>
      </c>
      <c r="Y742" s="44">
        <v>21</v>
      </c>
      <c r="Z742" s="44">
        <v>22</v>
      </c>
      <c r="AA742" s="44">
        <v>23</v>
      </c>
      <c r="AB742" s="44">
        <v>24</v>
      </c>
      <c r="AC742" s="44">
        <v>25</v>
      </c>
      <c r="AD742" s="44">
        <v>26</v>
      </c>
      <c r="AE742" s="44">
        <v>27</v>
      </c>
      <c r="AF742" s="44">
        <v>28</v>
      </c>
      <c r="AG742" s="44">
        <v>29</v>
      </c>
      <c r="AH742" s="44">
        <v>30</v>
      </c>
      <c r="AI742" s="44">
        <v>31</v>
      </c>
      <c r="AJ742" s="44">
        <v>32</v>
      </c>
      <c r="AK742" s="44">
        <v>33</v>
      </c>
      <c r="AL742" s="44">
        <v>34</v>
      </c>
      <c r="AM742" s="44">
        <v>35</v>
      </c>
      <c r="AN742" s="44">
        <v>36</v>
      </c>
      <c r="AO742" s="44">
        <v>37</v>
      </c>
      <c r="AP742" s="44">
        <v>38</v>
      </c>
      <c r="AQ742" s="115"/>
      <c r="AR742" s="168"/>
      <c r="AS742" s="169"/>
    </row>
    <row r="743" ht="12.75" customHeight="1" spans="1:45">
      <c r="A743" s="130" t="s">
        <v>90</v>
      </c>
      <c r="B743" s="38" t="s">
        <v>74</v>
      </c>
      <c r="C743" s="40" t="s">
        <v>180</v>
      </c>
      <c r="D743" s="52"/>
      <c r="E743" s="53"/>
      <c r="F743" s="53"/>
      <c r="G743" s="76" t="s">
        <v>94</v>
      </c>
      <c r="H743" s="53"/>
      <c r="I743" s="53"/>
      <c r="J743" s="53"/>
      <c r="K743" s="53"/>
      <c r="L743" s="76" t="s">
        <v>155</v>
      </c>
      <c r="M743" s="53"/>
      <c r="N743" s="53"/>
      <c r="O743" s="53"/>
      <c r="P743" s="53"/>
      <c r="Q743" s="76" t="s">
        <v>94</v>
      </c>
      <c r="R743" s="53"/>
      <c r="S743" s="76" t="s">
        <v>155</v>
      </c>
      <c r="T743" s="53"/>
      <c r="U743" s="53"/>
      <c r="V743" s="53"/>
      <c r="W743" s="53"/>
      <c r="X743" s="50"/>
      <c r="Y743" s="172" t="s">
        <v>181</v>
      </c>
      <c r="Z743" s="53"/>
      <c r="AA743" s="76" t="s">
        <v>94</v>
      </c>
      <c r="AB743" s="53"/>
      <c r="AC743" s="53"/>
      <c r="AD743" s="76" t="s">
        <v>182</v>
      </c>
      <c r="AE743" s="53"/>
      <c r="AF743" s="53"/>
      <c r="AG743" s="53"/>
      <c r="AH743" s="53"/>
      <c r="AI743" s="53"/>
      <c r="AJ743" s="53"/>
      <c r="AK743" s="76" t="s">
        <v>94</v>
      </c>
      <c r="AL743" s="53"/>
      <c r="AM743" s="134"/>
      <c r="AN743" s="134"/>
      <c r="AO743" s="134"/>
      <c r="AP743" s="134"/>
      <c r="AQ743" s="106">
        <v>8</v>
      </c>
      <c r="AR743" s="50">
        <f t="shared" ref="AR743:AR772" si="99">34*3</f>
        <v>102</v>
      </c>
      <c r="AS743" s="137">
        <f t="shared" ref="AS743:AS800" si="100">AQ743/AR743</f>
        <v>0.0784313725490196</v>
      </c>
    </row>
    <row r="744" spans="1:45">
      <c r="A744" s="130"/>
      <c r="B744" s="49"/>
      <c r="C744" s="40" t="s">
        <v>183</v>
      </c>
      <c r="D744" s="52"/>
      <c r="E744" s="53"/>
      <c r="F744" s="53"/>
      <c r="G744" s="76" t="s">
        <v>94</v>
      </c>
      <c r="H744" s="53"/>
      <c r="I744" s="53"/>
      <c r="J744" s="53"/>
      <c r="K744" s="53"/>
      <c r="L744" s="76" t="s">
        <v>155</v>
      </c>
      <c r="M744" s="53"/>
      <c r="N744" s="53"/>
      <c r="O744" s="53"/>
      <c r="P744" s="53"/>
      <c r="Q744" s="76" t="s">
        <v>94</v>
      </c>
      <c r="R744" s="53"/>
      <c r="S744" s="76" t="s">
        <v>155</v>
      </c>
      <c r="T744" s="53"/>
      <c r="U744" s="53"/>
      <c r="V744" s="53"/>
      <c r="W744" s="53"/>
      <c r="X744" s="50"/>
      <c r="Y744" s="172" t="s">
        <v>181</v>
      </c>
      <c r="Z744" s="53"/>
      <c r="AA744" s="76" t="s">
        <v>94</v>
      </c>
      <c r="AB744" s="53"/>
      <c r="AC744" s="53"/>
      <c r="AD744" s="76" t="s">
        <v>182</v>
      </c>
      <c r="AE744" s="53"/>
      <c r="AF744" s="53"/>
      <c r="AG744" s="53"/>
      <c r="AH744" s="53"/>
      <c r="AI744" s="53"/>
      <c r="AJ744" s="53"/>
      <c r="AK744" s="76" t="s">
        <v>94</v>
      </c>
      <c r="AL744" s="53"/>
      <c r="AM744" s="134"/>
      <c r="AN744" s="134"/>
      <c r="AO744" s="134"/>
      <c r="AP744" s="134"/>
      <c r="AQ744" s="106">
        <v>8</v>
      </c>
      <c r="AR744" s="50">
        <f t="shared" si="99"/>
        <v>102</v>
      </c>
      <c r="AS744" s="137">
        <f t="shared" si="100"/>
        <v>0.0784313725490196</v>
      </c>
    </row>
    <row r="745" ht="12.75" customHeight="1" spans="1:45">
      <c r="A745" s="130"/>
      <c r="B745" s="49"/>
      <c r="C745" s="40" t="s">
        <v>184</v>
      </c>
      <c r="D745" s="52"/>
      <c r="E745" s="53"/>
      <c r="F745" s="53"/>
      <c r="G745" s="76" t="s">
        <v>94</v>
      </c>
      <c r="H745" s="53"/>
      <c r="I745" s="53"/>
      <c r="J745" s="53"/>
      <c r="K745" s="53"/>
      <c r="L745" s="76" t="s">
        <v>155</v>
      </c>
      <c r="M745" s="53"/>
      <c r="N745" s="53"/>
      <c r="O745" s="53"/>
      <c r="P745" s="53"/>
      <c r="Q745" s="76" t="s">
        <v>94</v>
      </c>
      <c r="R745" s="53"/>
      <c r="S745" s="76" t="s">
        <v>155</v>
      </c>
      <c r="T745" s="53"/>
      <c r="U745" s="53"/>
      <c r="V745" s="53"/>
      <c r="W745" s="53"/>
      <c r="X745" s="50"/>
      <c r="Y745" s="172" t="s">
        <v>181</v>
      </c>
      <c r="Z745" s="53"/>
      <c r="AA745" s="76" t="s">
        <v>94</v>
      </c>
      <c r="AB745" s="53"/>
      <c r="AC745" s="53"/>
      <c r="AD745" s="76" t="s">
        <v>182</v>
      </c>
      <c r="AE745" s="53"/>
      <c r="AF745" s="53"/>
      <c r="AG745" s="53"/>
      <c r="AH745" s="53"/>
      <c r="AI745" s="53"/>
      <c r="AJ745" s="53"/>
      <c r="AK745" s="76" t="s">
        <v>94</v>
      </c>
      <c r="AL745" s="53"/>
      <c r="AM745" s="134"/>
      <c r="AN745" s="134"/>
      <c r="AO745" s="134"/>
      <c r="AP745" s="134"/>
      <c r="AQ745" s="106">
        <v>8</v>
      </c>
      <c r="AR745" s="50">
        <f t="shared" si="99"/>
        <v>102</v>
      </c>
      <c r="AS745" s="137">
        <f t="shared" si="100"/>
        <v>0.0784313725490196</v>
      </c>
    </row>
    <row r="746" ht="12.75" customHeight="1" spans="1:45">
      <c r="A746" s="130"/>
      <c r="B746" s="49"/>
      <c r="C746" s="40" t="s">
        <v>185</v>
      </c>
      <c r="D746" s="52"/>
      <c r="E746" s="53"/>
      <c r="F746" s="53"/>
      <c r="G746" s="76" t="s">
        <v>94</v>
      </c>
      <c r="H746" s="53"/>
      <c r="I746" s="53"/>
      <c r="J746" s="53"/>
      <c r="K746" s="53"/>
      <c r="L746" s="76" t="s">
        <v>155</v>
      </c>
      <c r="M746" s="53"/>
      <c r="N746" s="53"/>
      <c r="O746" s="53"/>
      <c r="P746" s="53"/>
      <c r="Q746" s="76" t="s">
        <v>94</v>
      </c>
      <c r="R746" s="53"/>
      <c r="S746" s="76" t="s">
        <v>155</v>
      </c>
      <c r="T746" s="53"/>
      <c r="U746" s="53"/>
      <c r="V746" s="53"/>
      <c r="W746" s="53"/>
      <c r="X746" s="50"/>
      <c r="Y746" s="172" t="s">
        <v>181</v>
      </c>
      <c r="Z746" s="53"/>
      <c r="AA746" s="76" t="s">
        <v>94</v>
      </c>
      <c r="AB746" s="53"/>
      <c r="AC746" s="53"/>
      <c r="AD746" s="76" t="s">
        <v>182</v>
      </c>
      <c r="AE746" s="53"/>
      <c r="AF746" s="53"/>
      <c r="AG746" s="53"/>
      <c r="AH746" s="53"/>
      <c r="AI746" s="53"/>
      <c r="AJ746" s="53"/>
      <c r="AK746" s="76" t="s">
        <v>94</v>
      </c>
      <c r="AL746" s="53"/>
      <c r="AM746" s="134"/>
      <c r="AN746" s="134"/>
      <c r="AO746" s="134"/>
      <c r="AP746" s="134"/>
      <c r="AQ746" s="106">
        <v>8</v>
      </c>
      <c r="AR746" s="50">
        <f t="shared" si="99"/>
        <v>102</v>
      </c>
      <c r="AS746" s="137">
        <f t="shared" si="100"/>
        <v>0.0784313725490196</v>
      </c>
    </row>
    <row r="747" ht="12.75" customHeight="1" spans="1:45">
      <c r="A747" s="130"/>
      <c r="B747" s="49"/>
      <c r="C747" s="40" t="s">
        <v>186</v>
      </c>
      <c r="D747" s="52"/>
      <c r="E747" s="53"/>
      <c r="F747" s="53"/>
      <c r="G747" s="76" t="s">
        <v>94</v>
      </c>
      <c r="H747" s="53"/>
      <c r="I747" s="53"/>
      <c r="J747" s="53"/>
      <c r="K747" s="53"/>
      <c r="L747" s="76" t="s">
        <v>155</v>
      </c>
      <c r="M747" s="53"/>
      <c r="N747" s="53"/>
      <c r="O747" s="53"/>
      <c r="P747" s="53"/>
      <c r="Q747" s="76" t="s">
        <v>94</v>
      </c>
      <c r="R747" s="53"/>
      <c r="S747" s="76" t="s">
        <v>155</v>
      </c>
      <c r="T747" s="53"/>
      <c r="U747" s="53"/>
      <c r="V747" s="53"/>
      <c r="W747" s="53"/>
      <c r="X747" s="50"/>
      <c r="Y747" s="172" t="s">
        <v>181</v>
      </c>
      <c r="Z747" s="53"/>
      <c r="AA747" s="76" t="s">
        <v>94</v>
      </c>
      <c r="AB747" s="53"/>
      <c r="AC747" s="53"/>
      <c r="AD747" s="76" t="s">
        <v>182</v>
      </c>
      <c r="AE747" s="53"/>
      <c r="AF747" s="53"/>
      <c r="AG747" s="53"/>
      <c r="AH747" s="53"/>
      <c r="AI747" s="53"/>
      <c r="AJ747" s="53"/>
      <c r="AK747" s="76" t="s">
        <v>94</v>
      </c>
      <c r="AL747" s="53"/>
      <c r="AM747" s="134"/>
      <c r="AN747" s="134"/>
      <c r="AO747" s="134"/>
      <c r="AP747" s="134"/>
      <c r="AQ747" s="106">
        <v>8</v>
      </c>
      <c r="AR747" s="50">
        <f t="shared" si="99"/>
        <v>102</v>
      </c>
      <c r="AS747" s="137">
        <f t="shared" si="100"/>
        <v>0.0784313725490196</v>
      </c>
    </row>
    <row r="748" ht="12.75" customHeight="1" spans="1:45">
      <c r="A748" s="130"/>
      <c r="B748" s="49"/>
      <c r="C748" s="40" t="s">
        <v>187</v>
      </c>
      <c r="D748" s="52"/>
      <c r="E748" s="53"/>
      <c r="F748" s="53"/>
      <c r="G748" s="76" t="s">
        <v>94</v>
      </c>
      <c r="H748" s="53"/>
      <c r="I748" s="53"/>
      <c r="J748" s="53"/>
      <c r="K748" s="53"/>
      <c r="L748" s="76" t="s">
        <v>155</v>
      </c>
      <c r="M748" s="53"/>
      <c r="N748" s="53"/>
      <c r="O748" s="53"/>
      <c r="P748" s="53"/>
      <c r="Q748" s="76" t="s">
        <v>94</v>
      </c>
      <c r="R748" s="53"/>
      <c r="S748" s="76" t="s">
        <v>155</v>
      </c>
      <c r="T748" s="53"/>
      <c r="U748" s="53"/>
      <c r="V748" s="53"/>
      <c r="W748" s="53"/>
      <c r="X748" s="50"/>
      <c r="Y748" s="172" t="s">
        <v>181</v>
      </c>
      <c r="Z748" s="53"/>
      <c r="AA748" s="76" t="s">
        <v>94</v>
      </c>
      <c r="AB748" s="53"/>
      <c r="AC748" s="53"/>
      <c r="AD748" s="76" t="s">
        <v>182</v>
      </c>
      <c r="AE748" s="53"/>
      <c r="AF748" s="53"/>
      <c r="AG748" s="53"/>
      <c r="AH748" s="53"/>
      <c r="AI748" s="53"/>
      <c r="AJ748" s="53"/>
      <c r="AK748" s="76" t="s">
        <v>94</v>
      </c>
      <c r="AL748" s="53"/>
      <c r="AM748" s="134"/>
      <c r="AN748" s="134"/>
      <c r="AO748" s="134"/>
      <c r="AP748" s="134"/>
      <c r="AQ748" s="106">
        <v>8</v>
      </c>
      <c r="AR748" s="50">
        <f t="shared" si="99"/>
        <v>102</v>
      </c>
      <c r="AS748" s="137">
        <f t="shared" si="100"/>
        <v>0.0784313725490196</v>
      </c>
    </row>
    <row r="749" ht="12.75" customHeight="1" spans="1:45">
      <c r="A749" s="130"/>
      <c r="B749" s="38" t="s">
        <v>140</v>
      </c>
      <c r="C749" s="40" t="s">
        <v>180</v>
      </c>
      <c r="D749" s="52"/>
      <c r="E749" s="53"/>
      <c r="F749" s="53"/>
      <c r="G749" s="53"/>
      <c r="H749" s="53"/>
      <c r="I749" s="53"/>
      <c r="J749" s="53"/>
      <c r="K749" s="53"/>
      <c r="L749" s="53"/>
      <c r="M749" s="76" t="s">
        <v>155</v>
      </c>
      <c r="N749" s="53"/>
      <c r="O749" s="53"/>
      <c r="P749" s="53"/>
      <c r="Q749" s="53"/>
      <c r="R749" s="53"/>
      <c r="S749" s="53"/>
      <c r="T749" s="76" t="s">
        <v>94</v>
      </c>
      <c r="U749" s="76" t="s">
        <v>94</v>
      </c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76" t="s">
        <v>94</v>
      </c>
      <c r="AI749" s="53"/>
      <c r="AJ749" s="53"/>
      <c r="AK749" s="53"/>
      <c r="AL749" s="53"/>
      <c r="AM749" s="134"/>
      <c r="AN749" s="134"/>
      <c r="AO749" s="134"/>
      <c r="AP749" s="134"/>
      <c r="AQ749" s="106">
        <v>4</v>
      </c>
      <c r="AR749" s="50">
        <f t="shared" si="99"/>
        <v>102</v>
      </c>
      <c r="AS749" s="137">
        <f t="shared" si="100"/>
        <v>0.0392156862745098</v>
      </c>
    </row>
    <row r="750" ht="12.75" customHeight="1" spans="1:45">
      <c r="A750" s="130"/>
      <c r="B750" s="49"/>
      <c r="C750" s="40" t="s">
        <v>183</v>
      </c>
      <c r="D750" s="132"/>
      <c r="E750" s="53"/>
      <c r="F750" s="53"/>
      <c r="G750" s="53"/>
      <c r="H750" s="53"/>
      <c r="I750" s="53"/>
      <c r="J750" s="53"/>
      <c r="K750" s="53"/>
      <c r="L750" s="53"/>
      <c r="M750" s="76" t="s">
        <v>155</v>
      </c>
      <c r="N750" s="53"/>
      <c r="O750" s="53"/>
      <c r="P750" s="53"/>
      <c r="Q750" s="53"/>
      <c r="R750" s="53"/>
      <c r="S750" s="53"/>
      <c r="T750" s="76" t="s">
        <v>94</v>
      </c>
      <c r="U750" s="76" t="s">
        <v>94</v>
      </c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76" t="s">
        <v>94</v>
      </c>
      <c r="AI750" s="53"/>
      <c r="AJ750" s="53"/>
      <c r="AK750" s="53"/>
      <c r="AL750" s="53"/>
      <c r="AM750" s="134"/>
      <c r="AN750" s="134"/>
      <c r="AO750" s="134"/>
      <c r="AP750" s="134"/>
      <c r="AQ750" s="106">
        <v>4</v>
      </c>
      <c r="AR750" s="50">
        <f t="shared" si="99"/>
        <v>102</v>
      </c>
      <c r="AS750" s="137">
        <f t="shared" si="100"/>
        <v>0.0392156862745098</v>
      </c>
    </row>
    <row r="751" spans="1:45">
      <c r="A751" s="130"/>
      <c r="B751" s="49"/>
      <c r="C751" s="40" t="s">
        <v>184</v>
      </c>
      <c r="D751" s="52"/>
      <c r="E751" s="53"/>
      <c r="F751" s="53"/>
      <c r="G751" s="53"/>
      <c r="H751" s="53"/>
      <c r="I751" s="53"/>
      <c r="J751" s="53"/>
      <c r="K751" s="53"/>
      <c r="L751" s="53"/>
      <c r="M751" s="76" t="s">
        <v>155</v>
      </c>
      <c r="N751" s="53"/>
      <c r="O751" s="53"/>
      <c r="P751" s="53"/>
      <c r="Q751" s="53"/>
      <c r="R751" s="53"/>
      <c r="S751" s="53"/>
      <c r="T751" s="76" t="s">
        <v>94</v>
      </c>
      <c r="U751" s="76" t="s">
        <v>94</v>
      </c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76" t="s">
        <v>94</v>
      </c>
      <c r="AI751" s="53"/>
      <c r="AJ751" s="53"/>
      <c r="AK751" s="53"/>
      <c r="AL751" s="53"/>
      <c r="AM751" s="134"/>
      <c r="AN751" s="134"/>
      <c r="AO751" s="134"/>
      <c r="AP751" s="134"/>
      <c r="AQ751" s="106">
        <v>4</v>
      </c>
      <c r="AR751" s="50">
        <f t="shared" si="99"/>
        <v>102</v>
      </c>
      <c r="AS751" s="137">
        <f t="shared" si="100"/>
        <v>0.0392156862745098</v>
      </c>
    </row>
    <row r="752" spans="1:45">
      <c r="A752" s="130"/>
      <c r="B752" s="49"/>
      <c r="C752" s="40" t="s">
        <v>185</v>
      </c>
      <c r="D752" s="132"/>
      <c r="E752" s="53"/>
      <c r="F752" s="53"/>
      <c r="G752" s="53"/>
      <c r="H752" s="53"/>
      <c r="I752" s="53"/>
      <c r="J752" s="53"/>
      <c r="K752" s="53"/>
      <c r="L752" s="53"/>
      <c r="M752" s="76" t="s">
        <v>155</v>
      </c>
      <c r="N752" s="53"/>
      <c r="O752" s="53"/>
      <c r="P752" s="53"/>
      <c r="Q752" s="53"/>
      <c r="R752" s="53"/>
      <c r="S752" s="53"/>
      <c r="T752" s="76" t="s">
        <v>94</v>
      </c>
      <c r="U752" s="76" t="s">
        <v>94</v>
      </c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76" t="s">
        <v>94</v>
      </c>
      <c r="AI752" s="53"/>
      <c r="AJ752" s="53"/>
      <c r="AK752" s="53"/>
      <c r="AL752" s="53"/>
      <c r="AM752" s="134"/>
      <c r="AN752" s="134"/>
      <c r="AO752" s="134"/>
      <c r="AP752" s="134"/>
      <c r="AQ752" s="106">
        <v>4</v>
      </c>
      <c r="AR752" s="50">
        <f t="shared" si="99"/>
        <v>102</v>
      </c>
      <c r="AS752" s="137">
        <f t="shared" si="100"/>
        <v>0.0392156862745098</v>
      </c>
    </row>
    <row r="753" spans="1:45">
      <c r="A753" s="130"/>
      <c r="B753" s="49"/>
      <c r="C753" s="40" t="s">
        <v>186</v>
      </c>
      <c r="D753" s="132"/>
      <c r="E753" s="53"/>
      <c r="F753" s="53"/>
      <c r="G753" s="53"/>
      <c r="H753" s="53"/>
      <c r="I753" s="53"/>
      <c r="J753" s="53"/>
      <c r="K753" s="53"/>
      <c r="L753" s="53"/>
      <c r="M753" s="76" t="s">
        <v>155</v>
      </c>
      <c r="N753" s="53"/>
      <c r="O753" s="53"/>
      <c r="P753" s="53"/>
      <c r="Q753" s="53"/>
      <c r="R753" s="53"/>
      <c r="S753" s="53"/>
      <c r="T753" s="76" t="s">
        <v>94</v>
      </c>
      <c r="U753" s="76" t="s">
        <v>94</v>
      </c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76" t="s">
        <v>94</v>
      </c>
      <c r="AI753" s="53"/>
      <c r="AJ753" s="53"/>
      <c r="AK753" s="53"/>
      <c r="AL753" s="53"/>
      <c r="AM753" s="134"/>
      <c r="AN753" s="134"/>
      <c r="AO753" s="134"/>
      <c r="AP753" s="134"/>
      <c r="AQ753" s="106">
        <v>4</v>
      </c>
      <c r="AR753" s="50">
        <f t="shared" si="99"/>
        <v>102</v>
      </c>
      <c r="AS753" s="137">
        <f t="shared" si="100"/>
        <v>0.0392156862745098</v>
      </c>
    </row>
    <row r="754" spans="1:45">
      <c r="A754" s="130"/>
      <c r="B754" s="49"/>
      <c r="C754" s="40" t="s">
        <v>187</v>
      </c>
      <c r="D754" s="132"/>
      <c r="E754" s="53"/>
      <c r="F754" s="53"/>
      <c r="G754" s="53"/>
      <c r="H754" s="53"/>
      <c r="I754" s="53"/>
      <c r="J754" s="53"/>
      <c r="K754" s="53"/>
      <c r="L754" s="53"/>
      <c r="M754" s="76" t="s">
        <v>155</v>
      </c>
      <c r="N754" s="53"/>
      <c r="O754" s="53"/>
      <c r="P754" s="53"/>
      <c r="Q754" s="53"/>
      <c r="R754" s="53"/>
      <c r="S754" s="53"/>
      <c r="T754" s="76" t="s">
        <v>94</v>
      </c>
      <c r="U754" s="76" t="s">
        <v>94</v>
      </c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76" t="s">
        <v>94</v>
      </c>
      <c r="AI754" s="53"/>
      <c r="AJ754" s="53"/>
      <c r="AK754" s="53"/>
      <c r="AL754" s="53"/>
      <c r="AM754" s="134"/>
      <c r="AN754" s="134"/>
      <c r="AO754" s="134"/>
      <c r="AP754" s="134"/>
      <c r="AQ754" s="106">
        <v>4</v>
      </c>
      <c r="AR754" s="50">
        <f t="shared" si="99"/>
        <v>102</v>
      </c>
      <c r="AS754" s="137">
        <f t="shared" si="100"/>
        <v>0.0392156862745098</v>
      </c>
    </row>
    <row r="755" spans="1:45">
      <c r="A755" s="130"/>
      <c r="B755" s="38" t="s">
        <v>152</v>
      </c>
      <c r="C755" s="40" t="s">
        <v>180</v>
      </c>
      <c r="D755" s="132"/>
      <c r="E755" s="53"/>
      <c r="F755" s="53"/>
      <c r="G755" s="53"/>
      <c r="H755" s="76" t="s">
        <v>94</v>
      </c>
      <c r="I755" s="53"/>
      <c r="J755" s="53"/>
      <c r="K755" s="53"/>
      <c r="L755" s="53"/>
      <c r="M755" s="53"/>
      <c r="N755" s="53"/>
      <c r="O755" s="76" t="s">
        <v>94</v>
      </c>
      <c r="P755" s="53"/>
      <c r="Q755" s="53"/>
      <c r="R755" s="76" t="s">
        <v>94</v>
      </c>
      <c r="S755" s="53"/>
      <c r="T755" s="53"/>
      <c r="U755" s="53"/>
      <c r="V755" s="76" t="s">
        <v>94</v>
      </c>
      <c r="W755" s="53"/>
      <c r="X755" s="53"/>
      <c r="Y755" s="53"/>
      <c r="Z755" s="53"/>
      <c r="AA755" s="53"/>
      <c r="AB755" s="53"/>
      <c r="AC755" s="53"/>
      <c r="AD755" s="76" t="s">
        <v>94</v>
      </c>
      <c r="AE755" s="53"/>
      <c r="AF755" s="53"/>
      <c r="AG755" s="53"/>
      <c r="AH755" s="53"/>
      <c r="AI755" s="53"/>
      <c r="AJ755" s="53"/>
      <c r="AK755" s="53"/>
      <c r="AL755" s="53"/>
      <c r="AM755" s="134"/>
      <c r="AN755" s="134"/>
      <c r="AO755" s="134"/>
      <c r="AP755" s="134"/>
      <c r="AQ755" s="106">
        <v>5</v>
      </c>
      <c r="AR755" s="50">
        <f t="shared" si="99"/>
        <v>102</v>
      </c>
      <c r="AS755" s="137">
        <f t="shared" si="100"/>
        <v>0.0490196078431373</v>
      </c>
    </row>
    <row r="756" spans="1:45">
      <c r="A756" s="130"/>
      <c r="B756" s="49"/>
      <c r="C756" s="40" t="s">
        <v>183</v>
      </c>
      <c r="D756" s="52"/>
      <c r="E756" s="53"/>
      <c r="F756" s="53"/>
      <c r="G756" s="53"/>
      <c r="H756" s="76" t="s">
        <v>94</v>
      </c>
      <c r="I756" s="53"/>
      <c r="J756" s="53"/>
      <c r="K756" s="53"/>
      <c r="L756" s="53"/>
      <c r="M756" s="53"/>
      <c r="N756" s="53"/>
      <c r="O756" s="76" t="s">
        <v>94</v>
      </c>
      <c r="P756" s="53"/>
      <c r="Q756" s="53"/>
      <c r="R756" s="76" t="s">
        <v>94</v>
      </c>
      <c r="S756" s="53"/>
      <c r="T756" s="53"/>
      <c r="U756" s="53"/>
      <c r="V756" s="76" t="s">
        <v>94</v>
      </c>
      <c r="W756" s="53"/>
      <c r="X756" s="53"/>
      <c r="Y756" s="53"/>
      <c r="Z756" s="53"/>
      <c r="AA756" s="53"/>
      <c r="AB756" s="53"/>
      <c r="AC756" s="53"/>
      <c r="AD756" s="76" t="s">
        <v>94</v>
      </c>
      <c r="AE756" s="53"/>
      <c r="AF756" s="53"/>
      <c r="AG756" s="53"/>
      <c r="AH756" s="53"/>
      <c r="AI756" s="53"/>
      <c r="AJ756" s="53"/>
      <c r="AK756" s="53"/>
      <c r="AL756" s="53"/>
      <c r="AM756" s="134"/>
      <c r="AN756" s="134"/>
      <c r="AO756" s="134"/>
      <c r="AP756" s="134"/>
      <c r="AQ756" s="106">
        <v>5</v>
      </c>
      <c r="AR756" s="50">
        <f t="shared" si="99"/>
        <v>102</v>
      </c>
      <c r="AS756" s="137">
        <f t="shared" si="100"/>
        <v>0.0490196078431373</v>
      </c>
    </row>
    <row r="757" ht="12.75" customHeight="1" spans="1:45">
      <c r="A757" s="130"/>
      <c r="B757" s="49"/>
      <c r="C757" s="40" t="s">
        <v>184</v>
      </c>
      <c r="D757" s="52"/>
      <c r="E757" s="53"/>
      <c r="F757" s="53"/>
      <c r="G757" s="53"/>
      <c r="H757" s="76" t="s">
        <v>94</v>
      </c>
      <c r="I757" s="98"/>
      <c r="J757" s="53"/>
      <c r="K757" s="53"/>
      <c r="L757" s="53"/>
      <c r="M757" s="53"/>
      <c r="N757" s="53"/>
      <c r="O757" s="76" t="s">
        <v>94</v>
      </c>
      <c r="P757" s="53"/>
      <c r="Q757" s="53"/>
      <c r="R757" s="76" t="s">
        <v>94</v>
      </c>
      <c r="S757" s="53"/>
      <c r="T757" s="53"/>
      <c r="U757" s="53"/>
      <c r="V757" s="76" t="s">
        <v>94</v>
      </c>
      <c r="W757" s="53"/>
      <c r="X757" s="53"/>
      <c r="Y757" s="53"/>
      <c r="Z757" s="53"/>
      <c r="AA757" s="53"/>
      <c r="AB757" s="53"/>
      <c r="AC757" s="53"/>
      <c r="AD757" s="76" t="s">
        <v>94</v>
      </c>
      <c r="AE757" s="53"/>
      <c r="AF757" s="53"/>
      <c r="AG757" s="53"/>
      <c r="AH757" s="53"/>
      <c r="AI757" s="53"/>
      <c r="AJ757" s="53"/>
      <c r="AK757" s="53"/>
      <c r="AL757" s="53"/>
      <c r="AM757" s="134"/>
      <c r="AN757" s="134"/>
      <c r="AO757" s="134"/>
      <c r="AP757" s="134"/>
      <c r="AQ757" s="106">
        <v>5</v>
      </c>
      <c r="AR757" s="50">
        <f t="shared" si="99"/>
        <v>102</v>
      </c>
      <c r="AS757" s="137">
        <f t="shared" si="100"/>
        <v>0.0490196078431373</v>
      </c>
    </row>
    <row r="758" ht="12.75" customHeight="1" spans="1:45">
      <c r="A758" s="130"/>
      <c r="B758" s="49"/>
      <c r="C758" s="40" t="s">
        <v>185</v>
      </c>
      <c r="D758" s="52"/>
      <c r="E758" s="53"/>
      <c r="F758" s="53"/>
      <c r="G758" s="53"/>
      <c r="H758" s="76" t="s">
        <v>94</v>
      </c>
      <c r="I758" s="98"/>
      <c r="J758" s="53"/>
      <c r="K758" s="53"/>
      <c r="L758" s="53"/>
      <c r="M758" s="53"/>
      <c r="N758" s="53"/>
      <c r="O758" s="76" t="s">
        <v>94</v>
      </c>
      <c r="P758" s="53"/>
      <c r="Q758" s="53"/>
      <c r="R758" s="76" t="s">
        <v>94</v>
      </c>
      <c r="S758" s="53"/>
      <c r="T758" s="53"/>
      <c r="U758" s="53"/>
      <c r="V758" s="76" t="s">
        <v>94</v>
      </c>
      <c r="W758" s="53"/>
      <c r="X758" s="53"/>
      <c r="Y758" s="53"/>
      <c r="Z758" s="53"/>
      <c r="AA758" s="53"/>
      <c r="AB758" s="53"/>
      <c r="AC758" s="53"/>
      <c r="AD758" s="76" t="s">
        <v>94</v>
      </c>
      <c r="AE758" s="53"/>
      <c r="AF758" s="53"/>
      <c r="AG758" s="53"/>
      <c r="AH758" s="53"/>
      <c r="AI758" s="53"/>
      <c r="AJ758" s="53"/>
      <c r="AK758" s="53"/>
      <c r="AL758" s="53"/>
      <c r="AM758" s="134"/>
      <c r="AN758" s="134"/>
      <c r="AO758" s="134"/>
      <c r="AP758" s="134"/>
      <c r="AQ758" s="106">
        <v>5</v>
      </c>
      <c r="AR758" s="50">
        <f t="shared" si="99"/>
        <v>102</v>
      </c>
      <c r="AS758" s="137">
        <f t="shared" si="100"/>
        <v>0.0490196078431373</v>
      </c>
    </row>
    <row r="759" ht="12.75" customHeight="1" spans="1:45">
      <c r="A759" s="130"/>
      <c r="B759" s="49"/>
      <c r="C759" s="40" t="s">
        <v>186</v>
      </c>
      <c r="D759" s="52"/>
      <c r="E759" s="53"/>
      <c r="F759" s="53"/>
      <c r="G759" s="53"/>
      <c r="H759" s="76" t="s">
        <v>94</v>
      </c>
      <c r="I759" s="98"/>
      <c r="J759" s="53"/>
      <c r="K759" s="53"/>
      <c r="L759" s="53"/>
      <c r="M759" s="53"/>
      <c r="N759" s="53"/>
      <c r="O759" s="76" t="s">
        <v>94</v>
      </c>
      <c r="P759" s="53"/>
      <c r="Q759" s="53"/>
      <c r="R759" s="76" t="s">
        <v>94</v>
      </c>
      <c r="S759" s="53"/>
      <c r="T759" s="53"/>
      <c r="U759" s="53"/>
      <c r="V759" s="76" t="s">
        <v>94</v>
      </c>
      <c r="W759" s="53"/>
      <c r="X759" s="53"/>
      <c r="Y759" s="53"/>
      <c r="Z759" s="53"/>
      <c r="AA759" s="53"/>
      <c r="AB759" s="53"/>
      <c r="AC759" s="53"/>
      <c r="AD759" s="76" t="s">
        <v>94</v>
      </c>
      <c r="AE759" s="53"/>
      <c r="AF759" s="53"/>
      <c r="AG759" s="53"/>
      <c r="AH759" s="53"/>
      <c r="AI759" s="53"/>
      <c r="AJ759" s="53"/>
      <c r="AK759" s="53"/>
      <c r="AL759" s="53"/>
      <c r="AM759" s="134"/>
      <c r="AN759" s="134"/>
      <c r="AO759" s="134"/>
      <c r="AP759" s="134"/>
      <c r="AQ759" s="106">
        <v>5</v>
      </c>
      <c r="AR759" s="50">
        <f t="shared" si="99"/>
        <v>102</v>
      </c>
      <c r="AS759" s="137">
        <f t="shared" si="100"/>
        <v>0.0490196078431373</v>
      </c>
    </row>
    <row r="760" ht="12.75" customHeight="1" spans="1:45">
      <c r="A760" s="130"/>
      <c r="B760" s="49"/>
      <c r="C760" s="40" t="s">
        <v>187</v>
      </c>
      <c r="D760" s="52"/>
      <c r="E760" s="53"/>
      <c r="F760" s="53"/>
      <c r="G760" s="53"/>
      <c r="H760" s="76" t="s">
        <v>94</v>
      </c>
      <c r="I760" s="98"/>
      <c r="J760" s="53"/>
      <c r="K760" s="53"/>
      <c r="L760" s="53"/>
      <c r="M760" s="53"/>
      <c r="N760" s="53"/>
      <c r="O760" s="76" t="s">
        <v>94</v>
      </c>
      <c r="P760" s="53"/>
      <c r="Q760" s="53"/>
      <c r="R760" s="76" t="s">
        <v>94</v>
      </c>
      <c r="S760" s="53"/>
      <c r="T760" s="53"/>
      <c r="U760" s="53"/>
      <c r="V760" s="76" t="s">
        <v>94</v>
      </c>
      <c r="W760" s="53"/>
      <c r="X760" s="53"/>
      <c r="Y760" s="53"/>
      <c r="Z760" s="53"/>
      <c r="AA760" s="53"/>
      <c r="AB760" s="53"/>
      <c r="AC760" s="53"/>
      <c r="AD760" s="76" t="s">
        <v>94</v>
      </c>
      <c r="AE760" s="53"/>
      <c r="AF760" s="53"/>
      <c r="AG760" s="53"/>
      <c r="AH760" s="53"/>
      <c r="AI760" s="53"/>
      <c r="AJ760" s="53"/>
      <c r="AK760" s="53"/>
      <c r="AL760" s="53"/>
      <c r="AM760" s="134"/>
      <c r="AN760" s="134"/>
      <c r="AO760" s="134"/>
      <c r="AP760" s="134"/>
      <c r="AQ760" s="106">
        <v>5</v>
      </c>
      <c r="AR760" s="50">
        <f t="shared" si="99"/>
        <v>102</v>
      </c>
      <c r="AS760" s="137">
        <f t="shared" si="100"/>
        <v>0.0490196078431373</v>
      </c>
    </row>
    <row r="761" ht="12.75" customHeight="1" spans="1:45">
      <c r="A761" s="130"/>
      <c r="B761" s="38" t="s">
        <v>163</v>
      </c>
      <c r="C761" s="40" t="s">
        <v>180</v>
      </c>
      <c r="D761" s="52"/>
      <c r="E761" s="53"/>
      <c r="F761" s="53"/>
      <c r="G761" s="53"/>
      <c r="H761" s="4"/>
      <c r="I761" s="98"/>
      <c r="J761" s="53"/>
      <c r="K761" s="53"/>
      <c r="L761" s="76" t="s">
        <v>94</v>
      </c>
      <c r="M761" s="53"/>
      <c r="N761" s="53"/>
      <c r="O761" s="53"/>
      <c r="P761" s="53"/>
      <c r="Q761" s="76" t="s">
        <v>94</v>
      </c>
      <c r="R761" s="53"/>
      <c r="S761" s="53"/>
      <c r="T761" s="53"/>
      <c r="U761" s="171" t="s">
        <v>188</v>
      </c>
      <c r="V761" s="53"/>
      <c r="W761" s="53"/>
      <c r="X761" s="53"/>
      <c r="Y761" s="53"/>
      <c r="Z761" s="53"/>
      <c r="AA761" s="76" t="s">
        <v>94</v>
      </c>
      <c r="AB761" s="53"/>
      <c r="AC761" s="53"/>
      <c r="AD761" s="53"/>
      <c r="AE761" s="53"/>
      <c r="AF761" s="76" t="s">
        <v>94</v>
      </c>
      <c r="AG761" s="53"/>
      <c r="AH761" s="53"/>
      <c r="AI761" s="53"/>
      <c r="AJ761" s="53"/>
      <c r="AK761" s="53"/>
      <c r="AL761" s="53"/>
      <c r="AM761" s="134"/>
      <c r="AN761" s="134"/>
      <c r="AO761" s="134"/>
      <c r="AP761" s="134"/>
      <c r="AQ761" s="106">
        <v>5</v>
      </c>
      <c r="AR761" s="50">
        <f t="shared" si="99"/>
        <v>102</v>
      </c>
      <c r="AS761" s="137">
        <f t="shared" si="100"/>
        <v>0.0490196078431373</v>
      </c>
    </row>
    <row r="762" ht="12.75" customHeight="1" spans="1:45">
      <c r="A762" s="130"/>
      <c r="B762" s="49"/>
      <c r="C762" s="40" t="s">
        <v>183</v>
      </c>
      <c r="D762" s="170"/>
      <c r="E762" s="53"/>
      <c r="F762" s="53"/>
      <c r="G762" s="53"/>
      <c r="H762" s="98"/>
      <c r="I762" s="53"/>
      <c r="J762" s="53"/>
      <c r="K762" s="53"/>
      <c r="L762" s="76" t="s">
        <v>94</v>
      </c>
      <c r="M762" s="53"/>
      <c r="N762" s="53"/>
      <c r="O762" s="53"/>
      <c r="P762" s="53"/>
      <c r="Q762" s="76" t="s">
        <v>94</v>
      </c>
      <c r="R762" s="53"/>
      <c r="S762" s="53"/>
      <c r="T762" s="53"/>
      <c r="U762" s="171" t="s">
        <v>188</v>
      </c>
      <c r="V762" s="53"/>
      <c r="W762" s="53"/>
      <c r="X762" s="53"/>
      <c r="Y762" s="53"/>
      <c r="Z762" s="53"/>
      <c r="AA762" s="76" t="s">
        <v>94</v>
      </c>
      <c r="AB762" s="53"/>
      <c r="AC762" s="53"/>
      <c r="AD762" s="53"/>
      <c r="AE762" s="53"/>
      <c r="AF762" s="76" t="s">
        <v>94</v>
      </c>
      <c r="AG762" s="53"/>
      <c r="AH762" s="53"/>
      <c r="AI762" s="53"/>
      <c r="AJ762" s="53"/>
      <c r="AK762" s="53"/>
      <c r="AL762" s="53"/>
      <c r="AM762" s="134"/>
      <c r="AN762" s="134"/>
      <c r="AO762" s="134"/>
      <c r="AP762" s="134"/>
      <c r="AQ762" s="106">
        <v>5</v>
      </c>
      <c r="AR762" s="50">
        <f t="shared" si="99"/>
        <v>102</v>
      </c>
      <c r="AS762" s="137">
        <f t="shared" si="100"/>
        <v>0.0490196078431373</v>
      </c>
    </row>
    <row r="763" ht="12.75" customHeight="1" spans="1:45">
      <c r="A763" s="130"/>
      <c r="B763" s="49"/>
      <c r="C763" s="40" t="s">
        <v>184</v>
      </c>
      <c r="D763" s="52"/>
      <c r="E763" s="53"/>
      <c r="F763" s="53"/>
      <c r="G763" s="53"/>
      <c r="H763" s="53"/>
      <c r="I763" s="53"/>
      <c r="J763" s="53"/>
      <c r="K763" s="53"/>
      <c r="L763" s="76" t="s">
        <v>94</v>
      </c>
      <c r="M763" s="53"/>
      <c r="N763" s="53"/>
      <c r="O763" s="53"/>
      <c r="P763" s="53"/>
      <c r="Q763" s="76" t="s">
        <v>94</v>
      </c>
      <c r="R763" s="53"/>
      <c r="S763" s="53"/>
      <c r="T763" s="53"/>
      <c r="U763" s="171" t="s">
        <v>188</v>
      </c>
      <c r="V763" s="53"/>
      <c r="W763" s="53"/>
      <c r="X763" s="53"/>
      <c r="Y763" s="53"/>
      <c r="Z763" s="53"/>
      <c r="AA763" s="76" t="s">
        <v>94</v>
      </c>
      <c r="AB763" s="53"/>
      <c r="AC763" s="53"/>
      <c r="AD763" s="53"/>
      <c r="AE763" s="53"/>
      <c r="AF763" s="76" t="s">
        <v>94</v>
      </c>
      <c r="AG763" s="53"/>
      <c r="AH763" s="53"/>
      <c r="AI763" s="134"/>
      <c r="AJ763" s="134"/>
      <c r="AK763" s="53"/>
      <c r="AL763" s="53"/>
      <c r="AM763" s="134"/>
      <c r="AN763" s="134"/>
      <c r="AO763" s="134"/>
      <c r="AP763" s="134"/>
      <c r="AQ763" s="106">
        <v>5</v>
      </c>
      <c r="AR763" s="50">
        <f t="shared" si="99"/>
        <v>102</v>
      </c>
      <c r="AS763" s="137">
        <f t="shared" si="100"/>
        <v>0.0490196078431373</v>
      </c>
    </row>
    <row r="764" spans="1:45">
      <c r="A764" s="130"/>
      <c r="B764" s="49"/>
      <c r="C764" s="40" t="s">
        <v>185</v>
      </c>
      <c r="D764" s="52"/>
      <c r="E764" s="53"/>
      <c r="F764" s="53"/>
      <c r="G764" s="53"/>
      <c r="H764" s="53"/>
      <c r="I764" s="53"/>
      <c r="J764" s="53"/>
      <c r="K764" s="53"/>
      <c r="L764" s="76" t="s">
        <v>94</v>
      </c>
      <c r="M764" s="53"/>
      <c r="N764" s="53"/>
      <c r="O764" s="53"/>
      <c r="P764" s="53"/>
      <c r="Q764" s="76" t="s">
        <v>94</v>
      </c>
      <c r="R764" s="53"/>
      <c r="S764" s="53"/>
      <c r="T764" s="53"/>
      <c r="U764" s="171" t="s">
        <v>188</v>
      </c>
      <c r="V764" s="53"/>
      <c r="W764" s="53"/>
      <c r="X764" s="53"/>
      <c r="Y764" s="53"/>
      <c r="Z764" s="53"/>
      <c r="AA764" s="76" t="s">
        <v>94</v>
      </c>
      <c r="AB764" s="53"/>
      <c r="AC764" s="53"/>
      <c r="AD764" s="53"/>
      <c r="AE764" s="53"/>
      <c r="AF764" s="76" t="s">
        <v>94</v>
      </c>
      <c r="AG764" s="53"/>
      <c r="AH764" s="53"/>
      <c r="AI764" s="134"/>
      <c r="AJ764" s="134"/>
      <c r="AK764" s="53"/>
      <c r="AL764" s="53"/>
      <c r="AM764" s="134"/>
      <c r="AN764" s="134"/>
      <c r="AO764" s="134"/>
      <c r="AP764" s="134"/>
      <c r="AQ764" s="106">
        <v>5</v>
      </c>
      <c r="AR764" s="50">
        <f t="shared" si="99"/>
        <v>102</v>
      </c>
      <c r="AS764" s="137">
        <f t="shared" si="100"/>
        <v>0.0490196078431373</v>
      </c>
    </row>
    <row r="765" spans="1:45">
      <c r="A765" s="130"/>
      <c r="B765" s="49"/>
      <c r="C765" s="40" t="s">
        <v>186</v>
      </c>
      <c r="D765" s="52"/>
      <c r="E765" s="53"/>
      <c r="F765" s="53"/>
      <c r="G765" s="53"/>
      <c r="H765" s="53"/>
      <c r="I765" s="53"/>
      <c r="J765" s="53"/>
      <c r="K765" s="53"/>
      <c r="L765" s="76" t="s">
        <v>94</v>
      </c>
      <c r="M765" s="53"/>
      <c r="N765" s="53"/>
      <c r="O765" s="53"/>
      <c r="P765" s="53"/>
      <c r="Q765" s="76" t="s">
        <v>94</v>
      </c>
      <c r="R765" s="53"/>
      <c r="S765" s="53"/>
      <c r="T765" s="53"/>
      <c r="U765" s="171" t="s">
        <v>188</v>
      </c>
      <c r="V765" s="53"/>
      <c r="W765" s="53"/>
      <c r="X765" s="53"/>
      <c r="Y765" s="53"/>
      <c r="Z765" s="53"/>
      <c r="AA765" s="76" t="s">
        <v>94</v>
      </c>
      <c r="AB765" s="53"/>
      <c r="AC765" s="53"/>
      <c r="AD765" s="53"/>
      <c r="AE765" s="53"/>
      <c r="AF765" s="76" t="s">
        <v>94</v>
      </c>
      <c r="AG765" s="53"/>
      <c r="AH765" s="53"/>
      <c r="AI765" s="134"/>
      <c r="AJ765" s="134"/>
      <c r="AK765" s="53"/>
      <c r="AL765" s="53"/>
      <c r="AM765" s="134"/>
      <c r="AN765" s="134"/>
      <c r="AO765" s="134"/>
      <c r="AP765" s="134"/>
      <c r="AQ765" s="106">
        <v>5</v>
      </c>
      <c r="AR765" s="50">
        <f t="shared" si="99"/>
        <v>102</v>
      </c>
      <c r="AS765" s="137">
        <f t="shared" si="100"/>
        <v>0.0490196078431373</v>
      </c>
    </row>
    <row r="766" spans="1:45">
      <c r="A766" s="130"/>
      <c r="B766" s="49"/>
      <c r="C766" s="40" t="s">
        <v>187</v>
      </c>
      <c r="D766" s="52"/>
      <c r="E766" s="53"/>
      <c r="F766" s="53"/>
      <c r="G766" s="53"/>
      <c r="H766" s="53"/>
      <c r="I766" s="53"/>
      <c r="J766" s="53"/>
      <c r="K766" s="53"/>
      <c r="L766" s="76" t="s">
        <v>94</v>
      </c>
      <c r="M766" s="53"/>
      <c r="N766" s="53"/>
      <c r="O766" s="53"/>
      <c r="P766" s="53"/>
      <c r="Q766" s="76" t="s">
        <v>94</v>
      </c>
      <c r="R766" s="53"/>
      <c r="S766" s="53"/>
      <c r="T766" s="53"/>
      <c r="U766" s="171" t="s">
        <v>188</v>
      </c>
      <c r="V766" s="53"/>
      <c r="W766" s="53"/>
      <c r="X766" s="53"/>
      <c r="Y766" s="53"/>
      <c r="Z766" s="53"/>
      <c r="AA766" s="76" t="s">
        <v>94</v>
      </c>
      <c r="AB766" s="53"/>
      <c r="AC766" s="53"/>
      <c r="AD766" s="53"/>
      <c r="AE766" s="53"/>
      <c r="AF766" s="76" t="s">
        <v>94</v>
      </c>
      <c r="AG766" s="53"/>
      <c r="AH766" s="53"/>
      <c r="AI766" s="134"/>
      <c r="AJ766" s="134"/>
      <c r="AK766" s="53"/>
      <c r="AL766" s="53"/>
      <c r="AM766" s="134"/>
      <c r="AN766" s="134"/>
      <c r="AO766" s="134"/>
      <c r="AP766" s="134"/>
      <c r="AQ766" s="106">
        <v>5</v>
      </c>
      <c r="AR766" s="50">
        <f t="shared" si="99"/>
        <v>102</v>
      </c>
      <c r="AS766" s="137">
        <f t="shared" si="100"/>
        <v>0.0490196078431373</v>
      </c>
    </row>
    <row r="767" spans="1:45">
      <c r="A767" s="130"/>
      <c r="B767" s="38" t="s">
        <v>164</v>
      </c>
      <c r="C767" s="40" t="s">
        <v>180</v>
      </c>
      <c r="D767" s="52"/>
      <c r="E767" s="53"/>
      <c r="F767" s="53"/>
      <c r="G767" s="53"/>
      <c r="H767" s="53"/>
      <c r="I767" s="53"/>
      <c r="J767" s="76" t="s">
        <v>94</v>
      </c>
      <c r="K767" s="53"/>
      <c r="L767" s="53"/>
      <c r="M767" s="53"/>
      <c r="N767" s="53"/>
      <c r="O767" s="53"/>
      <c r="P767" s="53"/>
      <c r="Q767" s="53"/>
      <c r="R767" s="76" t="s">
        <v>94</v>
      </c>
      <c r="S767" s="53"/>
      <c r="T767" s="53"/>
      <c r="U767" s="53"/>
      <c r="V767" s="53"/>
      <c r="W767" s="76" t="s">
        <v>94</v>
      </c>
      <c r="X767" s="53"/>
      <c r="Y767" s="53"/>
      <c r="Z767" s="53"/>
      <c r="AA767" s="53"/>
      <c r="AB767" s="76" t="s">
        <v>94</v>
      </c>
      <c r="AC767" s="53"/>
      <c r="AD767" s="53"/>
      <c r="AE767" s="53"/>
      <c r="AF767" s="53"/>
      <c r="AG767" s="53"/>
      <c r="AH767" s="53"/>
      <c r="AI767" s="76" t="s">
        <v>94</v>
      </c>
      <c r="AJ767" s="134"/>
      <c r="AK767" s="53"/>
      <c r="AL767" s="53"/>
      <c r="AM767" s="134"/>
      <c r="AN767" s="134"/>
      <c r="AO767" s="134"/>
      <c r="AP767" s="134"/>
      <c r="AQ767" s="106">
        <v>5</v>
      </c>
      <c r="AR767" s="50">
        <f t="shared" si="99"/>
        <v>102</v>
      </c>
      <c r="AS767" s="137">
        <f t="shared" si="100"/>
        <v>0.0490196078431373</v>
      </c>
    </row>
    <row r="768" ht="12.75" customHeight="1" spans="1:45">
      <c r="A768" s="130"/>
      <c r="B768" s="49"/>
      <c r="C768" s="40" t="s">
        <v>183</v>
      </c>
      <c r="D768" s="52"/>
      <c r="E768" s="53"/>
      <c r="F768" s="53"/>
      <c r="G768" s="53"/>
      <c r="H768" s="53"/>
      <c r="I768" s="53"/>
      <c r="J768" s="76" t="s">
        <v>94</v>
      </c>
      <c r="K768" s="53"/>
      <c r="L768" s="53"/>
      <c r="M768" s="53"/>
      <c r="N768" s="53"/>
      <c r="O768" s="53"/>
      <c r="P768" s="53"/>
      <c r="Q768" s="53"/>
      <c r="R768" s="76" t="s">
        <v>94</v>
      </c>
      <c r="S768" s="53"/>
      <c r="T768" s="53"/>
      <c r="U768" s="53"/>
      <c r="V768" s="53"/>
      <c r="W768" s="76" t="s">
        <v>94</v>
      </c>
      <c r="X768" s="53"/>
      <c r="Y768" s="53"/>
      <c r="Z768" s="53"/>
      <c r="AA768" s="53"/>
      <c r="AB768" s="76" t="s">
        <v>94</v>
      </c>
      <c r="AC768" s="53"/>
      <c r="AD768" s="53"/>
      <c r="AE768" s="53"/>
      <c r="AF768" s="53"/>
      <c r="AG768" s="53"/>
      <c r="AH768" s="53"/>
      <c r="AI768" s="76" t="s">
        <v>94</v>
      </c>
      <c r="AJ768" s="134"/>
      <c r="AK768" s="53"/>
      <c r="AL768" s="53"/>
      <c r="AM768" s="134"/>
      <c r="AN768" s="134"/>
      <c r="AO768" s="134"/>
      <c r="AP768" s="134"/>
      <c r="AQ768" s="106">
        <v>5</v>
      </c>
      <c r="AR768" s="50">
        <f t="shared" si="99"/>
        <v>102</v>
      </c>
      <c r="AS768" s="137">
        <f t="shared" si="100"/>
        <v>0.0490196078431373</v>
      </c>
    </row>
    <row r="769" ht="12.75" customHeight="1" spans="1:45">
      <c r="A769" s="130"/>
      <c r="B769" s="49"/>
      <c r="C769" s="40" t="s">
        <v>184</v>
      </c>
      <c r="D769" s="52"/>
      <c r="E769" s="53"/>
      <c r="F769" s="53"/>
      <c r="G769" s="53"/>
      <c r="H769" s="53"/>
      <c r="I769" s="53"/>
      <c r="J769" s="76" t="s">
        <v>94</v>
      </c>
      <c r="K769" s="53"/>
      <c r="L769" s="53"/>
      <c r="M769" s="53"/>
      <c r="N769" s="53"/>
      <c r="O769" s="53"/>
      <c r="P769" s="53"/>
      <c r="Q769" s="53"/>
      <c r="R769" s="76" t="s">
        <v>94</v>
      </c>
      <c r="S769" s="53"/>
      <c r="T769" s="53"/>
      <c r="U769" s="53"/>
      <c r="V769" s="53"/>
      <c r="W769" s="76" t="s">
        <v>94</v>
      </c>
      <c r="X769" s="53"/>
      <c r="Y769" s="53"/>
      <c r="Z769" s="53"/>
      <c r="AA769" s="53"/>
      <c r="AB769" s="76" t="s">
        <v>94</v>
      </c>
      <c r="AC769" s="53"/>
      <c r="AD769" s="53"/>
      <c r="AE769" s="53"/>
      <c r="AF769" s="53"/>
      <c r="AG769" s="53"/>
      <c r="AH769" s="53"/>
      <c r="AI769" s="76" t="s">
        <v>94</v>
      </c>
      <c r="AJ769" s="134"/>
      <c r="AK769" s="53"/>
      <c r="AL769" s="53"/>
      <c r="AM769" s="134"/>
      <c r="AN769" s="134"/>
      <c r="AO769" s="134"/>
      <c r="AP769" s="134"/>
      <c r="AQ769" s="106">
        <v>5</v>
      </c>
      <c r="AR769" s="50">
        <f t="shared" si="99"/>
        <v>102</v>
      </c>
      <c r="AS769" s="137">
        <f t="shared" si="100"/>
        <v>0.0490196078431373</v>
      </c>
    </row>
    <row r="770" ht="12.75" customHeight="1" spans="1:45">
      <c r="A770" s="130"/>
      <c r="B770" s="49"/>
      <c r="C770" s="40" t="s">
        <v>185</v>
      </c>
      <c r="D770" s="132"/>
      <c r="E770" s="53"/>
      <c r="F770" s="53"/>
      <c r="G770" s="53"/>
      <c r="H770" s="53"/>
      <c r="I770" s="53"/>
      <c r="J770" s="76" t="s">
        <v>94</v>
      </c>
      <c r="K770" s="53"/>
      <c r="L770" s="53"/>
      <c r="M770" s="53"/>
      <c r="N770" s="53"/>
      <c r="O770" s="53"/>
      <c r="P770" s="53"/>
      <c r="Q770" s="53"/>
      <c r="R770" s="76" t="s">
        <v>94</v>
      </c>
      <c r="S770" s="53"/>
      <c r="T770" s="53"/>
      <c r="U770" s="53"/>
      <c r="V770" s="53"/>
      <c r="W770" s="76" t="s">
        <v>94</v>
      </c>
      <c r="X770" s="53"/>
      <c r="Y770" s="53"/>
      <c r="Z770" s="53"/>
      <c r="AA770" s="53"/>
      <c r="AB770" s="76" t="s">
        <v>94</v>
      </c>
      <c r="AC770" s="53"/>
      <c r="AD770" s="53"/>
      <c r="AE770" s="53"/>
      <c r="AF770" s="53"/>
      <c r="AG770" s="53"/>
      <c r="AH770" s="53"/>
      <c r="AI770" s="76" t="s">
        <v>94</v>
      </c>
      <c r="AJ770" s="134"/>
      <c r="AK770" s="53"/>
      <c r="AL770" s="53"/>
      <c r="AM770" s="134"/>
      <c r="AN770" s="134"/>
      <c r="AO770" s="134"/>
      <c r="AP770" s="134"/>
      <c r="AQ770" s="106">
        <v>5</v>
      </c>
      <c r="AR770" s="50">
        <f t="shared" si="99"/>
        <v>102</v>
      </c>
      <c r="AS770" s="137">
        <f t="shared" si="100"/>
        <v>0.0490196078431373</v>
      </c>
    </row>
    <row r="771" ht="12.75" customHeight="1" spans="1:45">
      <c r="A771" s="130"/>
      <c r="B771" s="49"/>
      <c r="C771" s="40" t="s">
        <v>186</v>
      </c>
      <c r="D771" s="132"/>
      <c r="E771" s="53"/>
      <c r="F771" s="53"/>
      <c r="G771" s="53"/>
      <c r="H771" s="53"/>
      <c r="I771" s="53"/>
      <c r="J771" s="76" t="s">
        <v>94</v>
      </c>
      <c r="K771" s="53"/>
      <c r="L771" s="53"/>
      <c r="M771" s="53"/>
      <c r="N771" s="53"/>
      <c r="O771" s="53"/>
      <c r="P771" s="53"/>
      <c r="Q771" s="53"/>
      <c r="R771" s="76" t="s">
        <v>94</v>
      </c>
      <c r="S771" s="53"/>
      <c r="T771" s="53"/>
      <c r="U771" s="53"/>
      <c r="V771" s="53"/>
      <c r="W771" s="76" t="s">
        <v>94</v>
      </c>
      <c r="X771" s="53"/>
      <c r="Y771" s="53"/>
      <c r="Z771" s="53"/>
      <c r="AA771" s="53"/>
      <c r="AB771" s="76" t="s">
        <v>94</v>
      </c>
      <c r="AC771" s="53"/>
      <c r="AD771" s="53"/>
      <c r="AE771" s="53"/>
      <c r="AF771" s="53"/>
      <c r="AG771" s="53"/>
      <c r="AH771" s="53"/>
      <c r="AI771" s="76" t="s">
        <v>94</v>
      </c>
      <c r="AJ771" s="134"/>
      <c r="AK771" s="53"/>
      <c r="AL771" s="53"/>
      <c r="AM771" s="134"/>
      <c r="AN771" s="134"/>
      <c r="AO771" s="134"/>
      <c r="AP771" s="134"/>
      <c r="AQ771" s="106">
        <v>5</v>
      </c>
      <c r="AR771" s="50">
        <f t="shared" si="99"/>
        <v>102</v>
      </c>
      <c r="AS771" s="137">
        <f t="shared" si="100"/>
        <v>0.0490196078431373</v>
      </c>
    </row>
    <row r="772" ht="12.75" customHeight="1" spans="1:45">
      <c r="A772" s="130"/>
      <c r="B772" s="49"/>
      <c r="C772" s="40" t="s">
        <v>187</v>
      </c>
      <c r="D772" s="132"/>
      <c r="E772" s="53"/>
      <c r="F772" s="53"/>
      <c r="G772" s="53"/>
      <c r="H772" s="53"/>
      <c r="I772" s="53"/>
      <c r="J772" s="76" t="s">
        <v>94</v>
      </c>
      <c r="K772" s="53"/>
      <c r="L772" s="53"/>
      <c r="M772" s="53"/>
      <c r="N772" s="53"/>
      <c r="O772" s="53"/>
      <c r="P772" s="53"/>
      <c r="Q772" s="53"/>
      <c r="R772" s="76" t="s">
        <v>94</v>
      </c>
      <c r="S772" s="53"/>
      <c r="T772" s="53"/>
      <c r="U772" s="53"/>
      <c r="V772" s="53"/>
      <c r="W772" s="76" t="s">
        <v>94</v>
      </c>
      <c r="X772" s="53"/>
      <c r="Y772" s="53"/>
      <c r="Z772" s="53"/>
      <c r="AA772" s="53"/>
      <c r="AB772" s="76" t="s">
        <v>94</v>
      </c>
      <c r="AC772" s="53"/>
      <c r="AD772" s="53"/>
      <c r="AE772" s="53"/>
      <c r="AF772" s="53"/>
      <c r="AG772" s="53"/>
      <c r="AH772" s="53"/>
      <c r="AI772" s="76" t="s">
        <v>94</v>
      </c>
      <c r="AJ772" s="134"/>
      <c r="AK772" s="53"/>
      <c r="AL772" s="53"/>
      <c r="AM772" s="134"/>
      <c r="AN772" s="134"/>
      <c r="AO772" s="134"/>
      <c r="AP772" s="134"/>
      <c r="AQ772" s="106">
        <v>5</v>
      </c>
      <c r="AR772" s="50">
        <f t="shared" si="99"/>
        <v>102</v>
      </c>
      <c r="AS772" s="137">
        <f t="shared" si="100"/>
        <v>0.0490196078431373</v>
      </c>
    </row>
    <row r="773" ht="12.75" customHeight="1" spans="1:45">
      <c r="A773" s="130"/>
      <c r="B773" s="38" t="s">
        <v>165</v>
      </c>
      <c r="C773" s="40" t="s">
        <v>180</v>
      </c>
      <c r="D773" s="132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76" t="s">
        <v>94</v>
      </c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134"/>
      <c r="AJ773" s="134"/>
      <c r="AK773" s="76" t="s">
        <v>94</v>
      </c>
      <c r="AL773" s="53"/>
      <c r="AM773" s="134"/>
      <c r="AN773" s="134"/>
      <c r="AO773" s="134"/>
      <c r="AP773" s="134"/>
      <c r="AQ773" s="106">
        <v>2</v>
      </c>
      <c r="AR773" s="50">
        <f t="shared" ref="AR773:AR784" si="101">34*1</f>
        <v>34</v>
      </c>
      <c r="AS773" s="137">
        <f t="shared" si="100"/>
        <v>0.0588235294117647</v>
      </c>
    </row>
    <row r="774" spans="1:45">
      <c r="A774" s="130"/>
      <c r="B774" s="49"/>
      <c r="C774" s="40" t="s">
        <v>183</v>
      </c>
      <c r="D774" s="52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76" t="s">
        <v>94</v>
      </c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134"/>
      <c r="AJ774" s="134"/>
      <c r="AK774" s="76" t="s">
        <v>94</v>
      </c>
      <c r="AL774" s="53"/>
      <c r="AM774" s="134"/>
      <c r="AN774" s="134"/>
      <c r="AO774" s="134"/>
      <c r="AP774" s="134"/>
      <c r="AQ774" s="106">
        <v>2</v>
      </c>
      <c r="AR774" s="50">
        <f t="shared" si="101"/>
        <v>34</v>
      </c>
      <c r="AS774" s="137">
        <f t="shared" si="100"/>
        <v>0.0588235294117647</v>
      </c>
    </row>
    <row r="775" spans="1:45">
      <c r="A775" s="130"/>
      <c r="B775" s="49"/>
      <c r="C775" s="40" t="s">
        <v>184</v>
      </c>
      <c r="D775" s="132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76" t="s">
        <v>94</v>
      </c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134"/>
      <c r="AJ775" s="134"/>
      <c r="AK775" s="76" t="s">
        <v>94</v>
      </c>
      <c r="AL775" s="53"/>
      <c r="AM775" s="134"/>
      <c r="AN775" s="134"/>
      <c r="AO775" s="134"/>
      <c r="AP775" s="134"/>
      <c r="AQ775" s="106">
        <v>2</v>
      </c>
      <c r="AR775" s="50">
        <f t="shared" si="101"/>
        <v>34</v>
      </c>
      <c r="AS775" s="137">
        <f t="shared" si="100"/>
        <v>0.0588235294117647</v>
      </c>
    </row>
    <row r="776" spans="1:45">
      <c r="A776" s="130"/>
      <c r="B776" s="49"/>
      <c r="C776" s="40" t="s">
        <v>185</v>
      </c>
      <c r="D776" s="132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76" t="s">
        <v>94</v>
      </c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134"/>
      <c r="AJ776" s="134"/>
      <c r="AK776" s="76" t="s">
        <v>94</v>
      </c>
      <c r="AL776" s="53"/>
      <c r="AM776" s="134"/>
      <c r="AN776" s="134"/>
      <c r="AO776" s="134"/>
      <c r="AP776" s="134"/>
      <c r="AQ776" s="106">
        <v>2</v>
      </c>
      <c r="AR776" s="50">
        <f t="shared" si="101"/>
        <v>34</v>
      </c>
      <c r="AS776" s="137">
        <f t="shared" si="100"/>
        <v>0.0588235294117647</v>
      </c>
    </row>
    <row r="777" spans="1:45">
      <c r="A777" s="130"/>
      <c r="B777" s="49"/>
      <c r="C777" s="40" t="s">
        <v>186</v>
      </c>
      <c r="D777" s="132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76" t="s">
        <v>94</v>
      </c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134"/>
      <c r="AJ777" s="134"/>
      <c r="AK777" s="76" t="s">
        <v>94</v>
      </c>
      <c r="AL777" s="53"/>
      <c r="AM777" s="134"/>
      <c r="AN777" s="134"/>
      <c r="AO777" s="134"/>
      <c r="AP777" s="134"/>
      <c r="AQ777" s="106">
        <v>2</v>
      </c>
      <c r="AR777" s="50">
        <f t="shared" si="101"/>
        <v>34</v>
      </c>
      <c r="AS777" s="137">
        <f t="shared" si="100"/>
        <v>0.0588235294117647</v>
      </c>
    </row>
    <row r="778" spans="1:45">
      <c r="A778" s="130"/>
      <c r="B778" s="49"/>
      <c r="C778" s="40" t="s">
        <v>187</v>
      </c>
      <c r="D778" s="132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76" t="s">
        <v>94</v>
      </c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134"/>
      <c r="AJ778" s="134"/>
      <c r="AK778" s="76" t="s">
        <v>94</v>
      </c>
      <c r="AL778" s="53"/>
      <c r="AM778" s="134"/>
      <c r="AN778" s="134"/>
      <c r="AO778" s="134"/>
      <c r="AP778" s="134"/>
      <c r="AQ778" s="106">
        <v>2</v>
      </c>
      <c r="AR778" s="50">
        <f t="shared" si="101"/>
        <v>34</v>
      </c>
      <c r="AS778" s="137">
        <f t="shared" si="100"/>
        <v>0.0588235294117647</v>
      </c>
    </row>
    <row r="779" spans="1:45">
      <c r="A779" s="130"/>
      <c r="B779" s="38" t="s">
        <v>166</v>
      </c>
      <c r="C779" s="40" t="s">
        <v>180</v>
      </c>
      <c r="D779" s="132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76" t="s">
        <v>94</v>
      </c>
      <c r="S779" s="53"/>
      <c r="T779" s="53"/>
      <c r="U779" s="53"/>
      <c r="V779" s="53"/>
      <c r="W779" s="53"/>
      <c r="X779" s="76" t="s">
        <v>94</v>
      </c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134"/>
      <c r="AJ779" s="173" t="s">
        <v>94</v>
      </c>
      <c r="AK779" s="53"/>
      <c r="AL779" s="53"/>
      <c r="AM779" s="134"/>
      <c r="AN779" s="134"/>
      <c r="AO779" s="134"/>
      <c r="AP779" s="134"/>
      <c r="AQ779" s="106">
        <v>3</v>
      </c>
      <c r="AR779" s="50">
        <f t="shared" si="101"/>
        <v>34</v>
      </c>
      <c r="AS779" s="137">
        <f t="shared" si="100"/>
        <v>0.0882352941176471</v>
      </c>
    </row>
    <row r="780" spans="1:45">
      <c r="A780" s="130"/>
      <c r="B780" s="49"/>
      <c r="C780" s="40" t="s">
        <v>183</v>
      </c>
      <c r="D780" s="132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76" t="s">
        <v>94</v>
      </c>
      <c r="S780" s="53"/>
      <c r="T780" s="53"/>
      <c r="U780" s="53"/>
      <c r="V780" s="53"/>
      <c r="W780" s="53"/>
      <c r="X780" s="76" t="s">
        <v>94</v>
      </c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134"/>
      <c r="AJ780" s="173" t="s">
        <v>94</v>
      </c>
      <c r="AK780" s="53"/>
      <c r="AL780" s="53"/>
      <c r="AM780" s="134"/>
      <c r="AN780" s="134"/>
      <c r="AO780" s="134"/>
      <c r="AP780" s="134"/>
      <c r="AQ780" s="106">
        <v>3</v>
      </c>
      <c r="AR780" s="50">
        <f t="shared" si="101"/>
        <v>34</v>
      </c>
      <c r="AS780" s="137">
        <f t="shared" si="100"/>
        <v>0.0882352941176471</v>
      </c>
    </row>
    <row r="781" spans="1:45">
      <c r="A781" s="130"/>
      <c r="B781" s="49"/>
      <c r="C781" s="40" t="s">
        <v>184</v>
      </c>
      <c r="D781" s="132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76" t="s">
        <v>94</v>
      </c>
      <c r="S781" s="53"/>
      <c r="T781" s="53"/>
      <c r="U781" s="53"/>
      <c r="V781" s="53"/>
      <c r="W781" s="53"/>
      <c r="X781" s="76" t="s">
        <v>94</v>
      </c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134"/>
      <c r="AJ781" s="173" t="s">
        <v>94</v>
      </c>
      <c r="AK781" s="53"/>
      <c r="AL781" s="53"/>
      <c r="AM781" s="134"/>
      <c r="AN781" s="134"/>
      <c r="AO781" s="134"/>
      <c r="AP781" s="134"/>
      <c r="AQ781" s="106">
        <v>3</v>
      </c>
      <c r="AR781" s="50">
        <f t="shared" si="101"/>
        <v>34</v>
      </c>
      <c r="AS781" s="137">
        <f t="shared" si="100"/>
        <v>0.0882352941176471</v>
      </c>
    </row>
    <row r="782" spans="1:45">
      <c r="A782" s="130"/>
      <c r="B782" s="49"/>
      <c r="C782" s="40" t="s">
        <v>185</v>
      </c>
      <c r="D782" s="132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76" t="s">
        <v>94</v>
      </c>
      <c r="S782" s="53"/>
      <c r="T782" s="53"/>
      <c r="U782" s="53"/>
      <c r="V782" s="53"/>
      <c r="W782" s="53"/>
      <c r="X782" s="76" t="s">
        <v>94</v>
      </c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134"/>
      <c r="AJ782" s="173" t="s">
        <v>94</v>
      </c>
      <c r="AK782" s="53"/>
      <c r="AL782" s="53"/>
      <c r="AM782" s="134"/>
      <c r="AN782" s="134"/>
      <c r="AO782" s="134"/>
      <c r="AP782" s="134"/>
      <c r="AQ782" s="106">
        <v>3</v>
      </c>
      <c r="AR782" s="50">
        <f t="shared" si="101"/>
        <v>34</v>
      </c>
      <c r="AS782" s="137">
        <f t="shared" si="100"/>
        <v>0.0882352941176471</v>
      </c>
    </row>
    <row r="783" spans="1:45">
      <c r="A783" s="130"/>
      <c r="B783" s="49"/>
      <c r="C783" s="40" t="s">
        <v>186</v>
      </c>
      <c r="D783" s="132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76" t="s">
        <v>94</v>
      </c>
      <c r="S783" s="53"/>
      <c r="T783" s="53"/>
      <c r="U783" s="53"/>
      <c r="V783" s="53"/>
      <c r="W783" s="53"/>
      <c r="X783" s="76" t="s">
        <v>94</v>
      </c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134"/>
      <c r="AJ783" s="173" t="s">
        <v>94</v>
      </c>
      <c r="AK783" s="53"/>
      <c r="AL783" s="53"/>
      <c r="AM783" s="134"/>
      <c r="AN783" s="134"/>
      <c r="AO783" s="134"/>
      <c r="AP783" s="134"/>
      <c r="AQ783" s="106">
        <v>3</v>
      </c>
      <c r="AR783" s="50">
        <f t="shared" si="101"/>
        <v>34</v>
      </c>
      <c r="AS783" s="137">
        <f t="shared" si="100"/>
        <v>0.0882352941176471</v>
      </c>
    </row>
    <row r="784" spans="1:45">
      <c r="A784" s="130"/>
      <c r="B784" s="49"/>
      <c r="C784" s="40" t="s">
        <v>187</v>
      </c>
      <c r="D784" s="132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76" t="s">
        <v>94</v>
      </c>
      <c r="S784" s="53"/>
      <c r="T784" s="53"/>
      <c r="U784" s="53"/>
      <c r="V784" s="53"/>
      <c r="W784" s="53"/>
      <c r="X784" s="76" t="s">
        <v>94</v>
      </c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134"/>
      <c r="AJ784" s="173" t="s">
        <v>94</v>
      </c>
      <c r="AK784" s="53"/>
      <c r="AL784" s="53"/>
      <c r="AM784" s="134"/>
      <c r="AN784" s="134"/>
      <c r="AO784" s="134"/>
      <c r="AP784" s="134"/>
      <c r="AQ784" s="106">
        <v>3</v>
      </c>
      <c r="AR784" s="50">
        <f t="shared" si="101"/>
        <v>34</v>
      </c>
      <c r="AS784" s="137">
        <f t="shared" si="100"/>
        <v>0.0882352941176471</v>
      </c>
    </row>
    <row r="785" spans="1:45">
      <c r="A785" s="130"/>
      <c r="B785" s="38" t="s">
        <v>141</v>
      </c>
      <c r="C785" s="40" t="s">
        <v>180</v>
      </c>
      <c r="D785" s="132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134"/>
      <c r="AJ785" s="134"/>
      <c r="AK785" s="53"/>
      <c r="AL785" s="53"/>
      <c r="AM785" s="134"/>
      <c r="AN785" s="134"/>
      <c r="AO785" s="134"/>
      <c r="AP785" s="134"/>
      <c r="AQ785" s="106">
        <f>SUM(E785:AP785)</f>
        <v>0</v>
      </c>
      <c r="AR785" s="50">
        <f>34*2</f>
        <v>68</v>
      </c>
      <c r="AS785" s="137">
        <f t="shared" si="100"/>
        <v>0</v>
      </c>
    </row>
    <row r="786" spans="1:45">
      <c r="A786" s="130"/>
      <c r="B786" s="49"/>
      <c r="C786" s="40" t="s">
        <v>183</v>
      </c>
      <c r="D786" s="132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134"/>
      <c r="AJ786" s="134"/>
      <c r="AK786" s="53"/>
      <c r="AL786" s="53"/>
      <c r="AM786" s="134"/>
      <c r="AN786" s="134"/>
      <c r="AO786" s="134"/>
      <c r="AP786" s="134"/>
      <c r="AQ786" s="106">
        <f>SUM(E786:AP786)</f>
        <v>0</v>
      </c>
      <c r="AR786" s="50">
        <f t="shared" ref="AR786:AR790" si="102">34*2</f>
        <v>68</v>
      </c>
      <c r="AS786" s="137">
        <f t="shared" si="100"/>
        <v>0</v>
      </c>
    </row>
    <row r="787" spans="1:45">
      <c r="A787" s="130"/>
      <c r="B787" s="49"/>
      <c r="C787" s="40" t="s">
        <v>184</v>
      </c>
      <c r="D787" s="132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134"/>
      <c r="AJ787" s="134"/>
      <c r="AK787" s="53"/>
      <c r="AL787" s="53"/>
      <c r="AM787" s="134"/>
      <c r="AN787" s="134"/>
      <c r="AO787" s="134"/>
      <c r="AP787" s="134"/>
      <c r="AQ787" s="106">
        <f>SUM(E787:AP787)</f>
        <v>0</v>
      </c>
      <c r="AR787" s="50">
        <f t="shared" si="102"/>
        <v>68</v>
      </c>
      <c r="AS787" s="137">
        <f t="shared" si="100"/>
        <v>0</v>
      </c>
    </row>
    <row r="788" spans="1:45">
      <c r="A788" s="130"/>
      <c r="B788" s="49"/>
      <c r="C788" s="40" t="s">
        <v>185</v>
      </c>
      <c r="D788" s="132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134"/>
      <c r="AJ788" s="134"/>
      <c r="AK788" s="53"/>
      <c r="AL788" s="53"/>
      <c r="AM788" s="134"/>
      <c r="AN788" s="134"/>
      <c r="AO788" s="134"/>
      <c r="AP788" s="134"/>
      <c r="AQ788" s="106">
        <v>0</v>
      </c>
      <c r="AR788" s="50">
        <f t="shared" si="102"/>
        <v>68</v>
      </c>
      <c r="AS788" s="137">
        <f t="shared" si="100"/>
        <v>0</v>
      </c>
    </row>
    <row r="789" spans="1:45">
      <c r="A789" s="130"/>
      <c r="B789" s="49"/>
      <c r="C789" s="40" t="s">
        <v>186</v>
      </c>
      <c r="D789" s="132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134"/>
      <c r="AJ789" s="134"/>
      <c r="AK789" s="53"/>
      <c r="AL789" s="53"/>
      <c r="AM789" s="134"/>
      <c r="AN789" s="134"/>
      <c r="AO789" s="134"/>
      <c r="AP789" s="134"/>
      <c r="AQ789" s="106">
        <v>0</v>
      </c>
      <c r="AR789" s="50">
        <f t="shared" si="102"/>
        <v>68</v>
      </c>
      <c r="AS789" s="137">
        <f t="shared" si="100"/>
        <v>0</v>
      </c>
    </row>
    <row r="790" spans="1:45">
      <c r="A790" s="130"/>
      <c r="B790" s="49"/>
      <c r="C790" s="40" t="s">
        <v>187</v>
      </c>
      <c r="D790" s="132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134"/>
      <c r="AJ790" s="134"/>
      <c r="AK790" s="53"/>
      <c r="AL790" s="53"/>
      <c r="AM790" s="134"/>
      <c r="AN790" s="134"/>
      <c r="AO790" s="134"/>
      <c r="AP790" s="134"/>
      <c r="AQ790" s="106">
        <v>0</v>
      </c>
      <c r="AR790" s="50">
        <f t="shared" si="102"/>
        <v>68</v>
      </c>
      <c r="AS790" s="137">
        <f t="shared" si="100"/>
        <v>0</v>
      </c>
    </row>
    <row r="791" spans="1:45">
      <c r="A791" s="130"/>
      <c r="B791" s="38" t="s">
        <v>189</v>
      </c>
      <c r="C791" s="40" t="s">
        <v>180</v>
      </c>
      <c r="D791" s="132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76" t="s">
        <v>94</v>
      </c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173" t="s">
        <v>94</v>
      </c>
      <c r="AJ791" s="134"/>
      <c r="AK791" s="53"/>
      <c r="AL791" s="53"/>
      <c r="AM791" s="134"/>
      <c r="AN791" s="134"/>
      <c r="AO791" s="134"/>
      <c r="AP791" s="134"/>
      <c r="AQ791" s="106">
        <v>2</v>
      </c>
      <c r="AR791" s="50">
        <f>34*1</f>
        <v>34</v>
      </c>
      <c r="AS791" s="137">
        <f t="shared" si="100"/>
        <v>0.0588235294117647</v>
      </c>
    </row>
    <row r="792" spans="1:45">
      <c r="A792" s="130"/>
      <c r="B792" s="49"/>
      <c r="C792" s="40" t="s">
        <v>183</v>
      </c>
      <c r="D792" s="132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76" t="s">
        <v>94</v>
      </c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173" t="s">
        <v>94</v>
      </c>
      <c r="AJ792" s="134"/>
      <c r="AK792" s="53"/>
      <c r="AL792" s="53"/>
      <c r="AM792" s="134"/>
      <c r="AN792" s="134"/>
      <c r="AO792" s="134"/>
      <c r="AP792" s="134"/>
      <c r="AQ792" s="106">
        <v>2</v>
      </c>
      <c r="AR792" s="50">
        <f t="shared" ref="AR792:AR796" si="103">34*1</f>
        <v>34</v>
      </c>
      <c r="AS792" s="137">
        <f t="shared" si="100"/>
        <v>0.0588235294117647</v>
      </c>
    </row>
    <row r="793" spans="1:45">
      <c r="A793" s="130"/>
      <c r="B793" s="49"/>
      <c r="C793" s="40" t="s">
        <v>184</v>
      </c>
      <c r="D793" s="132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76" t="s">
        <v>94</v>
      </c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173" t="s">
        <v>94</v>
      </c>
      <c r="AJ793" s="134"/>
      <c r="AK793" s="53"/>
      <c r="AL793" s="53"/>
      <c r="AM793" s="134"/>
      <c r="AN793" s="134"/>
      <c r="AO793" s="134"/>
      <c r="AP793" s="134"/>
      <c r="AQ793" s="106">
        <v>2</v>
      </c>
      <c r="AR793" s="50">
        <f t="shared" si="103"/>
        <v>34</v>
      </c>
      <c r="AS793" s="137">
        <f t="shared" si="100"/>
        <v>0.0588235294117647</v>
      </c>
    </row>
    <row r="794" spans="1:45">
      <c r="A794" s="130"/>
      <c r="B794" s="49"/>
      <c r="C794" s="40" t="s">
        <v>185</v>
      </c>
      <c r="D794" s="132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76" t="s">
        <v>94</v>
      </c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173" t="s">
        <v>94</v>
      </c>
      <c r="AJ794" s="134"/>
      <c r="AK794" s="53"/>
      <c r="AL794" s="53"/>
      <c r="AM794" s="134"/>
      <c r="AN794" s="134"/>
      <c r="AO794" s="134"/>
      <c r="AP794" s="134"/>
      <c r="AQ794" s="106">
        <v>2</v>
      </c>
      <c r="AR794" s="50">
        <f t="shared" si="103"/>
        <v>34</v>
      </c>
      <c r="AS794" s="137">
        <f t="shared" si="100"/>
        <v>0.0588235294117647</v>
      </c>
    </row>
    <row r="795" spans="1:45">
      <c r="A795" s="130"/>
      <c r="B795" s="49"/>
      <c r="C795" s="40" t="s">
        <v>186</v>
      </c>
      <c r="D795" s="132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76" t="s">
        <v>94</v>
      </c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173" t="s">
        <v>94</v>
      </c>
      <c r="AJ795" s="134"/>
      <c r="AK795" s="53"/>
      <c r="AL795" s="53"/>
      <c r="AM795" s="134"/>
      <c r="AN795" s="134"/>
      <c r="AO795" s="134"/>
      <c r="AP795" s="134"/>
      <c r="AQ795" s="106">
        <v>2</v>
      </c>
      <c r="AR795" s="50">
        <f t="shared" si="103"/>
        <v>34</v>
      </c>
      <c r="AS795" s="137">
        <f t="shared" si="100"/>
        <v>0.0588235294117647</v>
      </c>
    </row>
    <row r="796" spans="1:45">
      <c r="A796" s="130"/>
      <c r="B796" s="49"/>
      <c r="C796" s="40" t="s">
        <v>187</v>
      </c>
      <c r="D796" s="132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76" t="s">
        <v>94</v>
      </c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173" t="s">
        <v>94</v>
      </c>
      <c r="AJ796" s="134"/>
      <c r="AK796" s="53"/>
      <c r="AL796" s="53"/>
      <c r="AM796" s="134"/>
      <c r="AN796" s="134"/>
      <c r="AO796" s="134"/>
      <c r="AP796" s="134"/>
      <c r="AQ796" s="106">
        <v>2</v>
      </c>
      <c r="AR796" s="50">
        <f t="shared" si="103"/>
        <v>34</v>
      </c>
      <c r="AS796" s="137">
        <f t="shared" si="100"/>
        <v>0.0588235294117647</v>
      </c>
    </row>
    <row r="797" spans="1:45">
      <c r="A797" s="130"/>
      <c r="B797" s="38" t="s">
        <v>142</v>
      </c>
      <c r="C797" s="40" t="s">
        <v>180</v>
      </c>
      <c r="D797" s="132"/>
      <c r="E797" s="53"/>
      <c r="F797" s="53"/>
      <c r="G797" s="53"/>
      <c r="H797" s="53"/>
      <c r="I797" s="53"/>
      <c r="J797" s="53"/>
      <c r="K797" s="53"/>
      <c r="L797" s="76" t="s">
        <v>94</v>
      </c>
      <c r="M797" s="53"/>
      <c r="N797" s="53"/>
      <c r="O797" s="53"/>
      <c r="P797" s="53"/>
      <c r="Q797" s="53"/>
      <c r="R797" s="53"/>
      <c r="S797" s="53"/>
      <c r="T797" s="76" t="s">
        <v>94</v>
      </c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134"/>
      <c r="AJ797" s="134"/>
      <c r="AK797" s="53"/>
      <c r="AL797" s="53"/>
      <c r="AM797" s="134"/>
      <c r="AN797" s="134"/>
      <c r="AO797" s="134"/>
      <c r="AP797" s="134"/>
      <c r="AQ797" s="106">
        <v>2</v>
      </c>
      <c r="AR797" s="50">
        <f>34*2</f>
        <v>68</v>
      </c>
      <c r="AS797" s="137">
        <f t="shared" si="100"/>
        <v>0.0294117647058824</v>
      </c>
    </row>
    <row r="798" spans="1:45">
      <c r="A798" s="130"/>
      <c r="B798" s="49"/>
      <c r="C798" s="40" t="s">
        <v>183</v>
      </c>
      <c r="D798" s="132"/>
      <c r="E798" s="53"/>
      <c r="F798" s="53"/>
      <c r="G798" s="53"/>
      <c r="H798" s="53"/>
      <c r="I798" s="53"/>
      <c r="J798" s="53"/>
      <c r="K798" s="53"/>
      <c r="L798" s="76" t="s">
        <v>94</v>
      </c>
      <c r="M798" s="53"/>
      <c r="N798" s="53"/>
      <c r="O798" s="53"/>
      <c r="P798" s="53"/>
      <c r="Q798" s="53"/>
      <c r="R798" s="53"/>
      <c r="S798" s="53"/>
      <c r="T798" s="76" t="s">
        <v>94</v>
      </c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134"/>
      <c r="AJ798" s="134"/>
      <c r="AK798" s="53"/>
      <c r="AL798" s="53"/>
      <c r="AM798" s="134"/>
      <c r="AN798" s="134"/>
      <c r="AO798" s="134"/>
      <c r="AP798" s="134"/>
      <c r="AQ798" s="106">
        <v>2</v>
      </c>
      <c r="AR798" s="50">
        <f t="shared" ref="AR798:AR802" si="104">34*2</f>
        <v>68</v>
      </c>
      <c r="AS798" s="137">
        <f t="shared" si="100"/>
        <v>0.0294117647058824</v>
      </c>
    </row>
    <row r="799" spans="1:45">
      <c r="A799" s="130"/>
      <c r="B799" s="49"/>
      <c r="C799" s="40" t="s">
        <v>184</v>
      </c>
      <c r="D799" s="132"/>
      <c r="E799" s="53"/>
      <c r="F799" s="53"/>
      <c r="G799" s="53"/>
      <c r="H799" s="53"/>
      <c r="I799" s="53"/>
      <c r="J799" s="53"/>
      <c r="K799" s="53"/>
      <c r="L799" s="76" t="s">
        <v>94</v>
      </c>
      <c r="M799" s="53"/>
      <c r="N799" s="53"/>
      <c r="O799" s="53"/>
      <c r="P799" s="53"/>
      <c r="Q799" s="53"/>
      <c r="R799" s="53"/>
      <c r="S799" s="53"/>
      <c r="T799" s="76" t="s">
        <v>94</v>
      </c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134"/>
      <c r="AJ799" s="134"/>
      <c r="AK799" s="53"/>
      <c r="AL799" s="53"/>
      <c r="AM799" s="134"/>
      <c r="AN799" s="134"/>
      <c r="AO799" s="134"/>
      <c r="AP799" s="134"/>
      <c r="AQ799" s="106">
        <v>2</v>
      </c>
      <c r="AR799" s="50">
        <f t="shared" si="104"/>
        <v>68</v>
      </c>
      <c r="AS799" s="137">
        <f t="shared" si="100"/>
        <v>0.0294117647058824</v>
      </c>
    </row>
    <row r="800" spans="1:45">
      <c r="A800" s="130"/>
      <c r="B800" s="49"/>
      <c r="C800" s="40" t="s">
        <v>185</v>
      </c>
      <c r="D800" s="132"/>
      <c r="E800" s="53"/>
      <c r="F800" s="53"/>
      <c r="G800" s="53"/>
      <c r="H800" s="53"/>
      <c r="I800" s="53"/>
      <c r="J800" s="53"/>
      <c r="K800" s="53"/>
      <c r="L800" s="76" t="s">
        <v>94</v>
      </c>
      <c r="M800" s="53"/>
      <c r="N800" s="53"/>
      <c r="O800" s="53"/>
      <c r="P800" s="53"/>
      <c r="Q800" s="53"/>
      <c r="R800" s="53"/>
      <c r="S800" s="53"/>
      <c r="T800" s="76" t="s">
        <v>94</v>
      </c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134"/>
      <c r="AJ800" s="134"/>
      <c r="AK800" s="53"/>
      <c r="AL800" s="53"/>
      <c r="AM800" s="134"/>
      <c r="AN800" s="134"/>
      <c r="AO800" s="134"/>
      <c r="AP800" s="134"/>
      <c r="AQ800" s="106">
        <v>2</v>
      </c>
      <c r="AR800" s="50">
        <f t="shared" si="104"/>
        <v>68</v>
      </c>
      <c r="AS800" s="137">
        <f t="shared" si="100"/>
        <v>0.0294117647058824</v>
      </c>
    </row>
    <row r="801" spans="1:45">
      <c r="A801" s="130"/>
      <c r="B801" s="49"/>
      <c r="C801" s="40" t="s">
        <v>186</v>
      </c>
      <c r="D801" s="132"/>
      <c r="E801" s="53"/>
      <c r="F801" s="53"/>
      <c r="G801" s="53"/>
      <c r="H801" s="53"/>
      <c r="I801" s="53"/>
      <c r="J801" s="53"/>
      <c r="K801" s="53"/>
      <c r="L801" s="76" t="s">
        <v>94</v>
      </c>
      <c r="M801" s="53"/>
      <c r="N801" s="53"/>
      <c r="O801" s="53"/>
      <c r="P801" s="53"/>
      <c r="Q801" s="53"/>
      <c r="R801" s="53"/>
      <c r="S801" s="53"/>
      <c r="T801" s="76" t="s">
        <v>94</v>
      </c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134"/>
      <c r="AJ801" s="134"/>
      <c r="AK801" s="53"/>
      <c r="AL801" s="53"/>
      <c r="AM801" s="134"/>
      <c r="AN801" s="134"/>
      <c r="AO801" s="134"/>
      <c r="AP801" s="134"/>
      <c r="AQ801" s="106">
        <v>2</v>
      </c>
      <c r="AR801" s="50">
        <f t="shared" si="104"/>
        <v>68</v>
      </c>
      <c r="AS801" s="137">
        <f>AQ800/AR800</f>
        <v>0.0294117647058824</v>
      </c>
    </row>
    <row r="802" spans="1:45">
      <c r="A802" s="130"/>
      <c r="B802" s="49"/>
      <c r="C802" s="40" t="s">
        <v>187</v>
      </c>
      <c r="D802" s="132"/>
      <c r="E802" s="53"/>
      <c r="F802" s="53"/>
      <c r="G802" s="53"/>
      <c r="H802" s="53"/>
      <c r="I802" s="53"/>
      <c r="J802" s="53"/>
      <c r="K802" s="53"/>
      <c r="L802" s="76" t="s">
        <v>94</v>
      </c>
      <c r="M802" s="53"/>
      <c r="N802" s="53"/>
      <c r="O802" s="53"/>
      <c r="P802" s="53"/>
      <c r="Q802" s="53"/>
      <c r="R802" s="53"/>
      <c r="S802" s="53"/>
      <c r="T802" s="76" t="s">
        <v>94</v>
      </c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134"/>
      <c r="AJ802" s="134"/>
      <c r="AK802" s="53"/>
      <c r="AL802" s="53"/>
      <c r="AM802" s="134"/>
      <c r="AN802" s="134"/>
      <c r="AO802" s="134"/>
      <c r="AP802" s="134"/>
      <c r="AQ802" s="106">
        <v>2</v>
      </c>
      <c r="AR802" s="50">
        <f t="shared" si="104"/>
        <v>68</v>
      </c>
      <c r="AS802" s="137">
        <f>AQ800/AR800</f>
        <v>0.0294117647058824</v>
      </c>
    </row>
    <row r="803" spans="1:45">
      <c r="A803" s="130"/>
      <c r="B803" s="38" t="s">
        <v>167</v>
      </c>
      <c r="C803" s="40" t="s">
        <v>180</v>
      </c>
      <c r="D803" s="132"/>
      <c r="E803" s="53"/>
      <c r="F803" s="53"/>
      <c r="G803" s="53"/>
      <c r="H803" s="53"/>
      <c r="I803" s="53"/>
      <c r="J803" s="53"/>
      <c r="K803" s="53"/>
      <c r="L803" s="53"/>
      <c r="M803" s="53"/>
      <c r="N803" s="76" t="s">
        <v>94</v>
      </c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173" t="s">
        <v>94</v>
      </c>
      <c r="AJ803" s="134"/>
      <c r="AK803" s="53"/>
      <c r="AL803" s="53"/>
      <c r="AM803" s="134"/>
      <c r="AN803" s="134"/>
      <c r="AO803" s="134"/>
      <c r="AP803" s="134"/>
      <c r="AQ803" s="106">
        <v>2</v>
      </c>
      <c r="AR803" s="50">
        <f>34*3</f>
        <v>102</v>
      </c>
      <c r="AS803" s="137">
        <f t="shared" ref="AS803:AS829" si="105">AQ803/AR803</f>
        <v>0.0196078431372549</v>
      </c>
    </row>
    <row r="804" spans="1:45">
      <c r="A804" s="130"/>
      <c r="B804" s="49"/>
      <c r="C804" s="40" t="s">
        <v>183</v>
      </c>
      <c r="D804" s="132"/>
      <c r="E804" s="53"/>
      <c r="F804" s="53"/>
      <c r="G804" s="53"/>
      <c r="H804" s="53"/>
      <c r="I804" s="53"/>
      <c r="J804" s="53"/>
      <c r="K804" s="53"/>
      <c r="L804" s="53"/>
      <c r="M804" s="53"/>
      <c r="N804" s="76" t="s">
        <v>94</v>
      </c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173" t="s">
        <v>94</v>
      </c>
      <c r="AJ804" s="134"/>
      <c r="AK804" s="53"/>
      <c r="AL804" s="53"/>
      <c r="AM804" s="134"/>
      <c r="AN804" s="134"/>
      <c r="AO804" s="134"/>
      <c r="AP804" s="134"/>
      <c r="AQ804" s="106">
        <v>2</v>
      </c>
      <c r="AR804" s="50">
        <f t="shared" ref="AR804:AR808" si="106">34*3</f>
        <v>102</v>
      </c>
      <c r="AS804" s="137">
        <f t="shared" si="105"/>
        <v>0.0196078431372549</v>
      </c>
    </row>
    <row r="805" spans="1:45">
      <c r="A805" s="130"/>
      <c r="B805" s="49"/>
      <c r="C805" s="40" t="s">
        <v>184</v>
      </c>
      <c r="D805" s="132"/>
      <c r="E805" s="53"/>
      <c r="F805" s="53"/>
      <c r="G805" s="53"/>
      <c r="H805" s="53"/>
      <c r="I805" s="53"/>
      <c r="J805" s="53"/>
      <c r="K805" s="53"/>
      <c r="L805" s="53"/>
      <c r="M805" s="53"/>
      <c r="N805" s="76" t="s">
        <v>94</v>
      </c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173" t="s">
        <v>94</v>
      </c>
      <c r="AJ805" s="134"/>
      <c r="AK805" s="53"/>
      <c r="AL805" s="53"/>
      <c r="AM805" s="134"/>
      <c r="AN805" s="134"/>
      <c r="AO805" s="134"/>
      <c r="AP805" s="134"/>
      <c r="AQ805" s="106">
        <v>2</v>
      </c>
      <c r="AR805" s="50">
        <f t="shared" si="106"/>
        <v>102</v>
      </c>
      <c r="AS805" s="137">
        <f t="shared" si="105"/>
        <v>0.0196078431372549</v>
      </c>
    </row>
    <row r="806" spans="1:45">
      <c r="A806" s="130"/>
      <c r="B806" s="49"/>
      <c r="C806" s="40" t="s">
        <v>185</v>
      </c>
      <c r="D806" s="132"/>
      <c r="E806" s="53"/>
      <c r="F806" s="53"/>
      <c r="G806" s="53"/>
      <c r="H806" s="53"/>
      <c r="I806" s="53"/>
      <c r="J806" s="53"/>
      <c r="K806" s="53"/>
      <c r="L806" s="53"/>
      <c r="M806" s="53"/>
      <c r="N806" s="76" t="s">
        <v>94</v>
      </c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173" t="s">
        <v>94</v>
      </c>
      <c r="AJ806" s="134"/>
      <c r="AK806" s="53"/>
      <c r="AL806" s="53"/>
      <c r="AM806" s="134"/>
      <c r="AN806" s="134"/>
      <c r="AO806" s="134"/>
      <c r="AP806" s="134"/>
      <c r="AQ806" s="106">
        <v>2</v>
      </c>
      <c r="AR806" s="50">
        <f t="shared" si="106"/>
        <v>102</v>
      </c>
      <c r="AS806" s="137">
        <f t="shared" si="105"/>
        <v>0.0196078431372549</v>
      </c>
    </row>
    <row r="807" spans="1:45">
      <c r="A807" s="130"/>
      <c r="B807" s="49"/>
      <c r="C807" s="40" t="s">
        <v>186</v>
      </c>
      <c r="D807" s="132"/>
      <c r="E807" s="53"/>
      <c r="F807" s="53"/>
      <c r="G807" s="53"/>
      <c r="H807" s="53"/>
      <c r="I807" s="53"/>
      <c r="J807" s="53"/>
      <c r="K807" s="53"/>
      <c r="L807" s="53"/>
      <c r="M807" s="53"/>
      <c r="N807" s="76" t="s">
        <v>94</v>
      </c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173" t="s">
        <v>94</v>
      </c>
      <c r="AJ807" s="134"/>
      <c r="AK807" s="53"/>
      <c r="AL807" s="53"/>
      <c r="AM807" s="134"/>
      <c r="AN807" s="134"/>
      <c r="AO807" s="134"/>
      <c r="AP807" s="134"/>
      <c r="AQ807" s="106">
        <v>2</v>
      </c>
      <c r="AR807" s="50">
        <f t="shared" si="106"/>
        <v>102</v>
      </c>
      <c r="AS807" s="137">
        <f t="shared" si="105"/>
        <v>0.0196078431372549</v>
      </c>
    </row>
    <row r="808" spans="1:45">
      <c r="A808" s="130"/>
      <c r="B808" s="43"/>
      <c r="C808" s="40" t="s">
        <v>187</v>
      </c>
      <c r="D808" s="132"/>
      <c r="E808" s="53"/>
      <c r="F808" s="53"/>
      <c r="G808" s="53"/>
      <c r="H808" s="53"/>
      <c r="I808" s="53"/>
      <c r="J808" s="53"/>
      <c r="K808" s="53"/>
      <c r="L808" s="53"/>
      <c r="M808" s="53"/>
      <c r="N808" s="76" t="s">
        <v>94</v>
      </c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173" t="s">
        <v>94</v>
      </c>
      <c r="AJ808" s="134"/>
      <c r="AK808" s="53"/>
      <c r="AL808" s="53"/>
      <c r="AM808" s="134"/>
      <c r="AN808" s="134"/>
      <c r="AO808" s="134"/>
      <c r="AP808" s="134"/>
      <c r="AQ808" s="106">
        <v>2</v>
      </c>
      <c r="AR808" s="50">
        <f t="shared" si="106"/>
        <v>102</v>
      </c>
      <c r="AS808" s="137">
        <f t="shared" si="105"/>
        <v>0.0196078431372549</v>
      </c>
    </row>
    <row r="809" spans="1:45">
      <c r="A809" s="130"/>
      <c r="B809" s="38" t="s">
        <v>177</v>
      </c>
      <c r="C809" s="40" t="s">
        <v>180</v>
      </c>
      <c r="D809" s="132"/>
      <c r="E809" s="53"/>
      <c r="F809" s="53"/>
      <c r="G809" s="76" t="s">
        <v>94</v>
      </c>
      <c r="H809" s="53"/>
      <c r="I809" s="53"/>
      <c r="J809" s="53"/>
      <c r="K809" s="53"/>
      <c r="L809" s="53"/>
      <c r="M809" s="76" t="s">
        <v>94</v>
      </c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76" t="s">
        <v>94</v>
      </c>
      <c r="Z809" s="53"/>
      <c r="AA809" s="53"/>
      <c r="AB809" s="53"/>
      <c r="AC809" s="53"/>
      <c r="AD809" s="53"/>
      <c r="AE809" s="53"/>
      <c r="AF809" s="53"/>
      <c r="AG809" s="53"/>
      <c r="AH809" s="53"/>
      <c r="AI809" s="76" t="s">
        <v>94</v>
      </c>
      <c r="AJ809" s="134"/>
      <c r="AK809" s="53"/>
      <c r="AL809" s="53"/>
      <c r="AM809" s="134"/>
      <c r="AN809" s="134"/>
      <c r="AO809" s="134"/>
      <c r="AP809" s="134"/>
      <c r="AQ809" s="106">
        <v>4</v>
      </c>
      <c r="AR809" s="50">
        <f t="shared" ref="AR809:AR820" si="107">34*2</f>
        <v>68</v>
      </c>
      <c r="AS809" s="137">
        <f t="shared" si="105"/>
        <v>0.0588235294117647</v>
      </c>
    </row>
    <row r="810" spans="1:45">
      <c r="A810" s="130"/>
      <c r="B810" s="49"/>
      <c r="C810" s="40" t="s">
        <v>183</v>
      </c>
      <c r="D810" s="132"/>
      <c r="E810" s="53"/>
      <c r="F810" s="53"/>
      <c r="G810" s="76" t="s">
        <v>94</v>
      </c>
      <c r="H810" s="53"/>
      <c r="I810" s="53"/>
      <c r="J810" s="53"/>
      <c r="K810" s="53"/>
      <c r="L810" s="53"/>
      <c r="M810" s="76" t="s">
        <v>94</v>
      </c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76" t="s">
        <v>94</v>
      </c>
      <c r="Z810" s="53"/>
      <c r="AA810" s="53"/>
      <c r="AB810" s="53"/>
      <c r="AC810" s="53"/>
      <c r="AD810" s="53"/>
      <c r="AE810" s="53"/>
      <c r="AF810" s="53"/>
      <c r="AG810" s="53"/>
      <c r="AH810" s="53"/>
      <c r="AI810" s="76" t="s">
        <v>94</v>
      </c>
      <c r="AJ810" s="134"/>
      <c r="AK810" s="53"/>
      <c r="AL810" s="53"/>
      <c r="AM810" s="134"/>
      <c r="AN810" s="134"/>
      <c r="AO810" s="134"/>
      <c r="AP810" s="134"/>
      <c r="AQ810" s="106">
        <v>4</v>
      </c>
      <c r="AR810" s="50">
        <f t="shared" si="107"/>
        <v>68</v>
      </c>
      <c r="AS810" s="137">
        <f t="shared" si="105"/>
        <v>0.0588235294117647</v>
      </c>
    </row>
    <row r="811" spans="1:45">
      <c r="A811" s="130"/>
      <c r="B811" s="49"/>
      <c r="C811" s="40" t="s">
        <v>184</v>
      </c>
      <c r="D811" s="132"/>
      <c r="E811" s="53"/>
      <c r="F811" s="53"/>
      <c r="G811" s="76" t="s">
        <v>94</v>
      </c>
      <c r="H811" s="53"/>
      <c r="I811" s="53"/>
      <c r="J811" s="53"/>
      <c r="K811" s="53"/>
      <c r="L811" s="53"/>
      <c r="M811" s="76" t="s">
        <v>94</v>
      </c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76" t="s">
        <v>94</v>
      </c>
      <c r="Z811" s="53"/>
      <c r="AA811" s="53"/>
      <c r="AB811" s="53"/>
      <c r="AC811" s="53"/>
      <c r="AD811" s="53"/>
      <c r="AE811" s="53"/>
      <c r="AF811" s="53"/>
      <c r="AG811" s="53"/>
      <c r="AH811" s="53"/>
      <c r="AI811" s="76" t="s">
        <v>94</v>
      </c>
      <c r="AJ811" s="134"/>
      <c r="AK811" s="53"/>
      <c r="AL811" s="53"/>
      <c r="AM811" s="134"/>
      <c r="AN811" s="134"/>
      <c r="AO811" s="134"/>
      <c r="AP811" s="134"/>
      <c r="AQ811" s="106">
        <v>4</v>
      </c>
      <c r="AR811" s="50">
        <f t="shared" si="107"/>
        <v>68</v>
      </c>
      <c r="AS811" s="137">
        <f t="shared" si="105"/>
        <v>0.0588235294117647</v>
      </c>
    </row>
    <row r="812" spans="1:45">
      <c r="A812" s="130"/>
      <c r="B812" s="49"/>
      <c r="C812" s="40" t="s">
        <v>185</v>
      </c>
      <c r="D812" s="132"/>
      <c r="E812" s="53"/>
      <c r="F812" s="53"/>
      <c r="G812" s="76" t="s">
        <v>94</v>
      </c>
      <c r="H812" s="53"/>
      <c r="I812" s="53"/>
      <c r="J812" s="53"/>
      <c r="K812" s="53"/>
      <c r="L812" s="53"/>
      <c r="M812" s="76" t="s">
        <v>94</v>
      </c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76" t="s">
        <v>94</v>
      </c>
      <c r="Z812" s="53"/>
      <c r="AA812" s="53"/>
      <c r="AB812" s="53"/>
      <c r="AC812" s="53"/>
      <c r="AD812" s="53"/>
      <c r="AE812" s="53"/>
      <c r="AF812" s="53"/>
      <c r="AG812" s="53"/>
      <c r="AH812" s="53"/>
      <c r="AI812" s="76" t="s">
        <v>94</v>
      </c>
      <c r="AJ812" s="134"/>
      <c r="AK812" s="53"/>
      <c r="AL812" s="53"/>
      <c r="AM812" s="134"/>
      <c r="AN812" s="134"/>
      <c r="AO812" s="134"/>
      <c r="AP812" s="134"/>
      <c r="AQ812" s="106">
        <v>4</v>
      </c>
      <c r="AR812" s="50">
        <f t="shared" si="107"/>
        <v>68</v>
      </c>
      <c r="AS812" s="137">
        <f t="shared" si="105"/>
        <v>0.0588235294117647</v>
      </c>
    </row>
    <row r="813" spans="1:45">
      <c r="A813" s="130"/>
      <c r="B813" s="49"/>
      <c r="C813" s="40" t="s">
        <v>186</v>
      </c>
      <c r="D813" s="132"/>
      <c r="E813" s="53"/>
      <c r="F813" s="53"/>
      <c r="G813" s="76" t="s">
        <v>94</v>
      </c>
      <c r="H813" s="53"/>
      <c r="I813" s="53"/>
      <c r="J813" s="53"/>
      <c r="K813" s="53"/>
      <c r="L813" s="53"/>
      <c r="M813" s="76" t="s">
        <v>94</v>
      </c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76" t="s">
        <v>94</v>
      </c>
      <c r="Z813" s="53"/>
      <c r="AA813" s="53"/>
      <c r="AB813" s="53"/>
      <c r="AC813" s="53"/>
      <c r="AD813" s="53"/>
      <c r="AE813" s="53"/>
      <c r="AF813" s="53"/>
      <c r="AG813" s="53"/>
      <c r="AH813" s="53"/>
      <c r="AI813" s="76" t="s">
        <v>94</v>
      </c>
      <c r="AJ813" s="134"/>
      <c r="AK813" s="53"/>
      <c r="AL813" s="53"/>
      <c r="AM813" s="134"/>
      <c r="AN813" s="134"/>
      <c r="AO813" s="134"/>
      <c r="AP813" s="134"/>
      <c r="AQ813" s="106">
        <v>4</v>
      </c>
      <c r="AR813" s="50">
        <f t="shared" si="107"/>
        <v>68</v>
      </c>
      <c r="AS813" s="137">
        <f t="shared" si="105"/>
        <v>0.0588235294117647</v>
      </c>
    </row>
    <row r="814" spans="1:45">
      <c r="A814" s="130"/>
      <c r="B814" s="43"/>
      <c r="C814" s="40" t="s">
        <v>187</v>
      </c>
      <c r="D814" s="132"/>
      <c r="E814" s="53"/>
      <c r="F814" s="53"/>
      <c r="G814" s="76" t="s">
        <v>94</v>
      </c>
      <c r="H814" s="53"/>
      <c r="I814" s="53"/>
      <c r="J814" s="53"/>
      <c r="K814" s="53"/>
      <c r="L814" s="53"/>
      <c r="M814" s="76" t="s">
        <v>94</v>
      </c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76" t="s">
        <v>94</v>
      </c>
      <c r="Z814" s="53"/>
      <c r="AA814" s="53"/>
      <c r="AB814" s="53"/>
      <c r="AC814" s="53"/>
      <c r="AD814" s="53"/>
      <c r="AE814" s="53"/>
      <c r="AF814" s="53"/>
      <c r="AG814" s="53"/>
      <c r="AH814" s="53"/>
      <c r="AI814" s="76" t="s">
        <v>94</v>
      </c>
      <c r="AJ814" s="134"/>
      <c r="AK814" s="53"/>
      <c r="AL814" s="53"/>
      <c r="AM814" s="134"/>
      <c r="AN814" s="134"/>
      <c r="AO814" s="134"/>
      <c r="AP814" s="134"/>
      <c r="AQ814" s="106">
        <v>4</v>
      </c>
      <c r="AR814" s="50">
        <f t="shared" si="107"/>
        <v>68</v>
      </c>
      <c r="AS814" s="137">
        <f t="shared" si="105"/>
        <v>0.0588235294117647</v>
      </c>
    </row>
    <row r="815" spans="1:45">
      <c r="A815" s="130"/>
      <c r="B815" s="38" t="s">
        <v>143</v>
      </c>
      <c r="C815" s="40" t="s">
        <v>180</v>
      </c>
      <c r="D815" s="132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134"/>
      <c r="AJ815" s="134"/>
      <c r="AK815" s="53"/>
      <c r="AL815" s="53"/>
      <c r="AM815" s="134"/>
      <c r="AN815" s="134"/>
      <c r="AO815" s="134"/>
      <c r="AP815" s="134"/>
      <c r="AQ815" s="106">
        <f t="shared" ref="AQ815:AQ823" si="108">SUM(E815:AP815)</f>
        <v>0</v>
      </c>
      <c r="AR815" s="50">
        <f t="shared" si="107"/>
        <v>68</v>
      </c>
      <c r="AS815" s="137">
        <f t="shared" si="105"/>
        <v>0</v>
      </c>
    </row>
    <row r="816" spans="1:45">
      <c r="A816" s="130"/>
      <c r="B816" s="49"/>
      <c r="C816" s="40" t="s">
        <v>183</v>
      </c>
      <c r="D816" s="132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134"/>
      <c r="AJ816" s="134"/>
      <c r="AK816" s="53"/>
      <c r="AL816" s="53"/>
      <c r="AM816" s="134"/>
      <c r="AN816" s="134"/>
      <c r="AO816" s="134"/>
      <c r="AP816" s="134"/>
      <c r="AQ816" s="106">
        <f t="shared" si="108"/>
        <v>0</v>
      </c>
      <c r="AR816" s="50">
        <f t="shared" si="107"/>
        <v>68</v>
      </c>
      <c r="AS816" s="137">
        <f t="shared" si="105"/>
        <v>0</v>
      </c>
    </row>
    <row r="817" spans="1:45">
      <c r="A817" s="130"/>
      <c r="B817" s="49"/>
      <c r="C817" s="40" t="s">
        <v>184</v>
      </c>
      <c r="D817" s="132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134"/>
      <c r="AJ817" s="134"/>
      <c r="AK817" s="53"/>
      <c r="AL817" s="53"/>
      <c r="AM817" s="134"/>
      <c r="AN817" s="134"/>
      <c r="AO817" s="134"/>
      <c r="AP817" s="134"/>
      <c r="AQ817" s="106">
        <f t="shared" si="108"/>
        <v>0</v>
      </c>
      <c r="AR817" s="50">
        <f t="shared" si="107"/>
        <v>68</v>
      </c>
      <c r="AS817" s="137">
        <f t="shared" si="105"/>
        <v>0</v>
      </c>
    </row>
    <row r="818" spans="1:45">
      <c r="A818" s="130"/>
      <c r="B818" s="49"/>
      <c r="C818" s="40" t="s">
        <v>185</v>
      </c>
      <c r="D818" s="132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134"/>
      <c r="AJ818" s="134"/>
      <c r="AK818" s="53"/>
      <c r="AL818" s="53"/>
      <c r="AM818" s="134"/>
      <c r="AN818" s="134"/>
      <c r="AO818" s="134"/>
      <c r="AP818" s="134"/>
      <c r="AQ818" s="106">
        <f t="shared" si="108"/>
        <v>0</v>
      </c>
      <c r="AR818" s="50">
        <f t="shared" si="107"/>
        <v>68</v>
      </c>
      <c r="AS818" s="137">
        <f t="shared" si="105"/>
        <v>0</v>
      </c>
    </row>
    <row r="819" spans="1:45">
      <c r="A819" s="130"/>
      <c r="B819" s="49"/>
      <c r="C819" s="40" t="s">
        <v>186</v>
      </c>
      <c r="D819" s="132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134"/>
      <c r="AJ819" s="134"/>
      <c r="AK819" s="53"/>
      <c r="AL819" s="53"/>
      <c r="AM819" s="134"/>
      <c r="AN819" s="134"/>
      <c r="AO819" s="134"/>
      <c r="AP819" s="134"/>
      <c r="AQ819" s="106">
        <f t="shared" si="108"/>
        <v>0</v>
      </c>
      <c r="AR819" s="50">
        <f t="shared" si="107"/>
        <v>68</v>
      </c>
      <c r="AS819" s="137">
        <f t="shared" si="105"/>
        <v>0</v>
      </c>
    </row>
    <row r="820" spans="1:45">
      <c r="A820" s="130"/>
      <c r="B820" s="43"/>
      <c r="C820" s="40" t="s">
        <v>187</v>
      </c>
      <c r="D820" s="132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134"/>
      <c r="AJ820" s="134"/>
      <c r="AK820" s="53"/>
      <c r="AL820" s="53"/>
      <c r="AM820" s="134"/>
      <c r="AN820" s="134"/>
      <c r="AO820" s="134"/>
      <c r="AP820" s="134"/>
      <c r="AQ820" s="106">
        <f t="shared" si="108"/>
        <v>0</v>
      </c>
      <c r="AR820" s="50">
        <f t="shared" si="107"/>
        <v>68</v>
      </c>
      <c r="AS820" s="137">
        <f t="shared" si="105"/>
        <v>0</v>
      </c>
    </row>
    <row r="821" spans="1:45">
      <c r="A821" s="130"/>
      <c r="B821" s="38" t="s">
        <v>107</v>
      </c>
      <c r="C821" s="40" t="s">
        <v>180</v>
      </c>
      <c r="D821" s="132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134"/>
      <c r="AJ821" s="134"/>
      <c r="AK821" s="53"/>
      <c r="AL821" s="53"/>
      <c r="AM821" s="134"/>
      <c r="AN821" s="134"/>
      <c r="AO821" s="134"/>
      <c r="AP821" s="134"/>
      <c r="AQ821" s="106">
        <f t="shared" si="108"/>
        <v>0</v>
      </c>
      <c r="AR821" s="50">
        <f>34*1</f>
        <v>34</v>
      </c>
      <c r="AS821" s="137">
        <f t="shared" si="105"/>
        <v>0</v>
      </c>
    </row>
    <row r="822" spans="1:45">
      <c r="A822" s="130"/>
      <c r="B822" s="49"/>
      <c r="C822" s="40" t="s">
        <v>183</v>
      </c>
      <c r="D822" s="132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134"/>
      <c r="AJ822" s="134"/>
      <c r="AK822" s="53"/>
      <c r="AL822" s="53"/>
      <c r="AM822" s="134"/>
      <c r="AN822" s="134"/>
      <c r="AO822" s="134"/>
      <c r="AP822" s="134"/>
      <c r="AQ822" s="106">
        <f t="shared" si="108"/>
        <v>0</v>
      </c>
      <c r="AR822" s="50">
        <f>34*1</f>
        <v>34</v>
      </c>
      <c r="AS822" s="137">
        <f t="shared" si="105"/>
        <v>0</v>
      </c>
    </row>
    <row r="823" spans="1:45">
      <c r="A823" s="130"/>
      <c r="B823" s="49"/>
      <c r="C823" s="40" t="s">
        <v>184</v>
      </c>
      <c r="D823" s="132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134"/>
      <c r="AJ823" s="134"/>
      <c r="AK823" s="53"/>
      <c r="AL823" s="53"/>
      <c r="AM823" s="134"/>
      <c r="AN823" s="134"/>
      <c r="AO823" s="134"/>
      <c r="AP823" s="134"/>
      <c r="AQ823" s="106">
        <f t="shared" si="108"/>
        <v>0</v>
      </c>
      <c r="AR823" s="50">
        <f>34*1</f>
        <v>34</v>
      </c>
      <c r="AS823" s="137">
        <f t="shared" si="105"/>
        <v>0</v>
      </c>
    </row>
    <row r="824" spans="1:45">
      <c r="A824" s="130"/>
      <c r="B824" s="49"/>
      <c r="C824" s="40" t="s">
        <v>185</v>
      </c>
      <c r="D824" s="132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134"/>
      <c r="AJ824" s="134"/>
      <c r="AK824" s="53"/>
      <c r="AL824" s="53"/>
      <c r="AM824" s="134"/>
      <c r="AN824" s="134"/>
      <c r="AO824" s="134"/>
      <c r="AP824" s="134"/>
      <c r="AQ824" s="106">
        <f t="shared" ref="AQ824:AQ835" si="109">SUM(E824:AP824)</f>
        <v>0</v>
      </c>
      <c r="AR824" s="50">
        <f t="shared" ref="AR824:AR832" si="110">34*1</f>
        <v>34</v>
      </c>
      <c r="AS824" s="137">
        <f t="shared" si="105"/>
        <v>0</v>
      </c>
    </row>
    <row r="825" spans="1:45">
      <c r="A825" s="130"/>
      <c r="B825" s="49"/>
      <c r="C825" s="40" t="s">
        <v>186</v>
      </c>
      <c r="D825" s="132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134"/>
      <c r="AJ825" s="134"/>
      <c r="AK825" s="53"/>
      <c r="AL825" s="53"/>
      <c r="AM825" s="134"/>
      <c r="AN825" s="134"/>
      <c r="AO825" s="134"/>
      <c r="AP825" s="134"/>
      <c r="AQ825" s="106">
        <f t="shared" si="109"/>
        <v>0</v>
      </c>
      <c r="AR825" s="50">
        <f t="shared" si="110"/>
        <v>34</v>
      </c>
      <c r="AS825" s="137">
        <f t="shared" si="105"/>
        <v>0</v>
      </c>
    </row>
    <row r="826" spans="1:45">
      <c r="A826" s="130"/>
      <c r="B826" s="43"/>
      <c r="C826" s="40" t="s">
        <v>187</v>
      </c>
      <c r="D826" s="132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134"/>
      <c r="AJ826" s="134"/>
      <c r="AK826" s="53"/>
      <c r="AL826" s="53"/>
      <c r="AM826" s="134"/>
      <c r="AN826" s="134"/>
      <c r="AO826" s="134"/>
      <c r="AP826" s="134"/>
      <c r="AQ826" s="106">
        <f t="shared" si="109"/>
        <v>0</v>
      </c>
      <c r="AR826" s="50">
        <f t="shared" si="110"/>
        <v>34</v>
      </c>
      <c r="AS826" s="137">
        <f t="shared" si="105"/>
        <v>0</v>
      </c>
    </row>
    <row r="827" spans="1:45">
      <c r="A827" s="130"/>
      <c r="B827" s="38" t="s">
        <v>178</v>
      </c>
      <c r="C827" s="40" t="s">
        <v>180</v>
      </c>
      <c r="D827" s="132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134"/>
      <c r="AJ827" s="134"/>
      <c r="AK827" s="53"/>
      <c r="AL827" s="53"/>
      <c r="AM827" s="134"/>
      <c r="AN827" s="134"/>
      <c r="AO827" s="134"/>
      <c r="AP827" s="134"/>
      <c r="AQ827" s="106">
        <f t="shared" si="109"/>
        <v>0</v>
      </c>
      <c r="AR827" s="50">
        <f t="shared" si="110"/>
        <v>34</v>
      </c>
      <c r="AS827" s="137">
        <f t="shared" si="105"/>
        <v>0</v>
      </c>
    </row>
    <row r="828" spans="1:45">
      <c r="A828" s="130"/>
      <c r="B828" s="49"/>
      <c r="C828" s="40" t="s">
        <v>183</v>
      </c>
      <c r="D828" s="132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134"/>
      <c r="AJ828" s="134"/>
      <c r="AK828" s="53"/>
      <c r="AL828" s="53"/>
      <c r="AM828" s="134"/>
      <c r="AN828" s="134"/>
      <c r="AO828" s="134"/>
      <c r="AP828" s="134"/>
      <c r="AQ828" s="106">
        <f t="shared" si="109"/>
        <v>0</v>
      </c>
      <c r="AR828" s="50">
        <f t="shared" si="110"/>
        <v>34</v>
      </c>
      <c r="AS828" s="137">
        <f t="shared" si="105"/>
        <v>0</v>
      </c>
    </row>
    <row r="829" spans="1:45">
      <c r="A829" s="130"/>
      <c r="B829" s="49"/>
      <c r="C829" s="40" t="s">
        <v>184</v>
      </c>
      <c r="D829" s="132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134"/>
      <c r="AJ829" s="134"/>
      <c r="AK829" s="53"/>
      <c r="AL829" s="53"/>
      <c r="AM829" s="134"/>
      <c r="AN829" s="134"/>
      <c r="AO829" s="134"/>
      <c r="AP829" s="134"/>
      <c r="AQ829" s="106">
        <f t="shared" si="109"/>
        <v>0</v>
      </c>
      <c r="AR829" s="50">
        <f t="shared" si="110"/>
        <v>34</v>
      </c>
      <c r="AS829" s="137">
        <f t="shared" si="105"/>
        <v>0</v>
      </c>
    </row>
    <row r="830" ht="12.75" customHeight="1" spans="1:45">
      <c r="A830" s="130"/>
      <c r="B830" s="49"/>
      <c r="C830" s="40" t="s">
        <v>185</v>
      </c>
      <c r="D830" s="52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98"/>
      <c r="U830" s="53"/>
      <c r="V830" s="53"/>
      <c r="W830" s="53"/>
      <c r="X830" s="53"/>
      <c r="Y830" s="53"/>
      <c r="Z830" s="53"/>
      <c r="AA830" s="53"/>
      <c r="AB830" s="53"/>
      <c r="AC830" s="53"/>
      <c r="AD830" s="98"/>
      <c r="AE830" s="53"/>
      <c r="AF830" s="53"/>
      <c r="AG830" s="53"/>
      <c r="AH830" s="53"/>
      <c r="AI830" s="134"/>
      <c r="AJ830" s="134"/>
      <c r="AK830" s="53"/>
      <c r="AL830" s="53"/>
      <c r="AM830" s="134"/>
      <c r="AN830" s="134"/>
      <c r="AO830" s="134"/>
      <c r="AP830" s="134"/>
      <c r="AQ830" s="106">
        <f t="shared" si="109"/>
        <v>0</v>
      </c>
      <c r="AR830" s="50">
        <f t="shared" si="110"/>
        <v>34</v>
      </c>
      <c r="AS830" s="137">
        <f>AQ827/AR827</f>
        <v>0</v>
      </c>
    </row>
    <row r="831" ht="12.75" customHeight="1" spans="1:45">
      <c r="A831" s="130"/>
      <c r="B831" s="49"/>
      <c r="C831" s="40" t="s">
        <v>186</v>
      </c>
      <c r="D831" s="52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98"/>
      <c r="U831" s="53"/>
      <c r="V831" s="53"/>
      <c r="W831" s="53"/>
      <c r="X831" s="53"/>
      <c r="Y831" s="53"/>
      <c r="Z831" s="53"/>
      <c r="AA831" s="53"/>
      <c r="AB831" s="53"/>
      <c r="AC831" s="53"/>
      <c r="AD831" s="98"/>
      <c r="AE831" s="53"/>
      <c r="AF831" s="53"/>
      <c r="AG831" s="53"/>
      <c r="AH831" s="53"/>
      <c r="AI831" s="134"/>
      <c r="AJ831" s="134"/>
      <c r="AK831" s="53"/>
      <c r="AL831" s="53"/>
      <c r="AM831" s="134"/>
      <c r="AN831" s="134"/>
      <c r="AO831" s="134"/>
      <c r="AP831" s="134"/>
      <c r="AQ831" s="106">
        <f t="shared" si="109"/>
        <v>0</v>
      </c>
      <c r="AR831" s="50">
        <f t="shared" si="110"/>
        <v>34</v>
      </c>
      <c r="AS831" s="137">
        <f>AQ828/AR828</f>
        <v>0</v>
      </c>
    </row>
    <row r="832" ht="12.75" customHeight="1" spans="1:45">
      <c r="A832" s="130"/>
      <c r="B832" s="43"/>
      <c r="C832" s="40" t="s">
        <v>187</v>
      </c>
      <c r="D832" s="52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98"/>
      <c r="U832" s="53"/>
      <c r="V832" s="53"/>
      <c r="W832" s="53"/>
      <c r="X832" s="53"/>
      <c r="Y832" s="53"/>
      <c r="Z832" s="53"/>
      <c r="AA832" s="53"/>
      <c r="AB832" s="53"/>
      <c r="AC832" s="53"/>
      <c r="AD832" s="98"/>
      <c r="AE832" s="53"/>
      <c r="AF832" s="53"/>
      <c r="AG832" s="53"/>
      <c r="AH832" s="53"/>
      <c r="AI832" s="134"/>
      <c r="AJ832" s="134"/>
      <c r="AK832" s="53"/>
      <c r="AL832" s="53"/>
      <c r="AM832" s="134"/>
      <c r="AN832" s="134"/>
      <c r="AO832" s="134"/>
      <c r="AP832" s="134"/>
      <c r="AQ832" s="106">
        <f t="shared" si="109"/>
        <v>0</v>
      </c>
      <c r="AR832" s="50">
        <f t="shared" si="110"/>
        <v>34</v>
      </c>
      <c r="AS832" s="137">
        <f>AQ82414/AR829</f>
        <v>0</v>
      </c>
    </row>
    <row r="833" ht="12.75" customHeight="1" spans="1:45">
      <c r="A833" s="130"/>
      <c r="B833" s="40" t="s">
        <v>88</v>
      </c>
      <c r="C833" s="40" t="s">
        <v>180</v>
      </c>
      <c r="D833" s="52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98"/>
      <c r="U833" s="53"/>
      <c r="V833" s="53"/>
      <c r="W833" s="53"/>
      <c r="X833" s="53"/>
      <c r="Y833" s="53"/>
      <c r="Z833" s="53"/>
      <c r="AA833" s="53"/>
      <c r="AB833" s="53"/>
      <c r="AC833" s="53"/>
      <c r="AD833" s="98"/>
      <c r="AE833" s="53"/>
      <c r="AF833" s="53"/>
      <c r="AG833" s="53"/>
      <c r="AH833" s="53"/>
      <c r="AI833" s="134"/>
      <c r="AJ833" s="134"/>
      <c r="AK833" s="53"/>
      <c r="AL833" s="53"/>
      <c r="AM833" s="134"/>
      <c r="AN833" s="134"/>
      <c r="AO833" s="134"/>
      <c r="AP833" s="134"/>
      <c r="AQ833" s="106">
        <f t="shared" si="109"/>
        <v>0</v>
      </c>
      <c r="AR833" s="50">
        <f>34*2</f>
        <v>68</v>
      </c>
      <c r="AS833" s="137">
        <f>AQ833/AR833</f>
        <v>0</v>
      </c>
    </row>
    <row r="834" ht="12.75" customHeight="1" spans="1:45">
      <c r="A834" s="130"/>
      <c r="B834" s="40"/>
      <c r="C834" s="40" t="s">
        <v>183</v>
      </c>
      <c r="D834" s="52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4"/>
      <c r="T834" s="98"/>
      <c r="U834" s="53"/>
      <c r="V834" s="53"/>
      <c r="W834" s="53"/>
      <c r="X834" s="53"/>
      <c r="Y834" s="53"/>
      <c r="Z834" s="53"/>
      <c r="AA834" s="53"/>
      <c r="AB834" s="53"/>
      <c r="AC834" s="4"/>
      <c r="AD834" s="98"/>
      <c r="AE834" s="53"/>
      <c r="AF834" s="53"/>
      <c r="AG834" s="53"/>
      <c r="AH834" s="53"/>
      <c r="AI834" s="134"/>
      <c r="AJ834" s="134"/>
      <c r="AK834" s="53"/>
      <c r="AL834" s="53"/>
      <c r="AM834" s="134"/>
      <c r="AN834" s="134"/>
      <c r="AO834" s="134"/>
      <c r="AP834" s="134"/>
      <c r="AQ834" s="106">
        <f t="shared" si="109"/>
        <v>0</v>
      </c>
      <c r="AR834" s="50">
        <f t="shared" ref="AR834:AR835" si="111">34*2</f>
        <v>68</v>
      </c>
      <c r="AS834" s="137">
        <f>AQ834/AR834</f>
        <v>0</v>
      </c>
    </row>
    <row r="835" ht="12.75" customHeight="1" spans="1:45">
      <c r="A835" s="130"/>
      <c r="B835" s="40"/>
      <c r="C835" s="40" t="s">
        <v>184</v>
      </c>
      <c r="D835" s="132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98"/>
      <c r="T835" s="53"/>
      <c r="U835" s="53"/>
      <c r="V835" s="53"/>
      <c r="W835" s="53"/>
      <c r="X835" s="53"/>
      <c r="Y835" s="53"/>
      <c r="Z835" s="53"/>
      <c r="AA835" s="53"/>
      <c r="AB835" s="53"/>
      <c r="AC835" s="98"/>
      <c r="AD835" s="53"/>
      <c r="AE835" s="53"/>
      <c r="AF835" s="53"/>
      <c r="AG835" s="53"/>
      <c r="AH835" s="53"/>
      <c r="AI835" s="134"/>
      <c r="AJ835" s="134"/>
      <c r="AK835" s="53"/>
      <c r="AL835" s="53"/>
      <c r="AM835" s="134"/>
      <c r="AN835" s="134"/>
      <c r="AO835" s="134"/>
      <c r="AP835" s="134"/>
      <c r="AQ835" s="106">
        <f t="shared" si="109"/>
        <v>0</v>
      </c>
      <c r="AR835" s="50">
        <f t="shared" si="111"/>
        <v>68</v>
      </c>
      <c r="AS835" s="137">
        <f>AQ835/AR835</f>
        <v>0</v>
      </c>
    </row>
    <row r="836" ht="27" customHeight="1" spans="1:45">
      <c r="A836" s="107"/>
      <c r="B836" s="127"/>
      <c r="C836" s="127"/>
      <c r="D836" s="127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  <c r="AJ836" s="55"/>
      <c r="AK836" s="55"/>
      <c r="AL836" s="55"/>
      <c r="AM836" s="107"/>
      <c r="AN836" s="107"/>
      <c r="AO836" s="107"/>
      <c r="AP836" s="107"/>
      <c r="AQ836" s="107"/>
      <c r="AR836" s="107"/>
      <c r="AS836" s="107"/>
    </row>
    <row r="837" ht="27" customHeight="1" spans="1:45">
      <c r="A837" s="107"/>
      <c r="B837" s="127"/>
      <c r="C837" s="127"/>
      <c r="D837" s="127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  <c r="AI837" s="55"/>
      <c r="AJ837" s="55"/>
      <c r="AK837" s="55"/>
      <c r="AL837" s="55"/>
      <c r="AM837" s="107"/>
      <c r="AN837" s="107"/>
      <c r="AO837" s="107"/>
      <c r="AP837" s="107"/>
      <c r="AQ837" s="107"/>
      <c r="AR837" s="107"/>
      <c r="AS837" s="107"/>
    </row>
    <row r="838" ht="27" customHeight="1" spans="1:45">
      <c r="A838" s="107"/>
      <c r="B838" s="127"/>
      <c r="C838" s="127"/>
      <c r="D838" s="127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5"/>
      <c r="AJ838" s="55"/>
      <c r="AK838" s="55"/>
      <c r="AL838" s="55"/>
      <c r="AM838" s="107"/>
      <c r="AN838" s="107"/>
      <c r="AO838" s="107"/>
      <c r="AP838" s="107"/>
      <c r="AQ838" s="107"/>
      <c r="AR838" s="107"/>
      <c r="AS838" s="107"/>
    </row>
    <row r="839" ht="27" customHeight="1" spans="1:45">
      <c r="A839" s="107"/>
      <c r="B839" s="127"/>
      <c r="C839" s="127"/>
      <c r="D839" s="127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5"/>
      <c r="AJ839" s="55"/>
      <c r="AK839" s="55"/>
      <c r="AL839" s="55"/>
      <c r="AM839" s="107"/>
      <c r="AN839" s="107"/>
      <c r="AO839" s="107"/>
      <c r="AP839" s="107"/>
      <c r="AQ839" s="107"/>
      <c r="AR839" s="107"/>
      <c r="AS839" s="107"/>
    </row>
    <row r="840" ht="111.75" customHeight="1" spans="1:45">
      <c r="A840" s="141" t="s">
        <v>190</v>
      </c>
      <c r="B840" s="142"/>
      <c r="C840" s="142"/>
      <c r="D840" s="143"/>
      <c r="E840" s="65" t="s">
        <v>55</v>
      </c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  <c r="AE840" s="65"/>
      <c r="AF840" s="65"/>
      <c r="AG840" s="65"/>
      <c r="AH840" s="65"/>
      <c r="AI840" s="65"/>
      <c r="AJ840" s="65"/>
      <c r="AK840" s="65"/>
      <c r="AL840" s="65"/>
      <c r="AM840" s="65"/>
      <c r="AN840" s="65"/>
      <c r="AO840" s="65"/>
      <c r="AP840" s="65"/>
      <c r="AQ840" s="115" t="s">
        <v>56</v>
      </c>
      <c r="AR840" s="168" t="s">
        <v>57</v>
      </c>
      <c r="AS840" s="169" t="s">
        <v>58</v>
      </c>
    </row>
    <row r="841" ht="12.75" customHeight="1" spans="1:45">
      <c r="A841" s="36" t="s">
        <v>59</v>
      </c>
      <c r="B841" s="146"/>
      <c r="C841" s="37"/>
      <c r="D841" s="39" t="s">
        <v>61</v>
      </c>
      <c r="E841" s="40" t="s">
        <v>62</v>
      </c>
      <c r="F841" s="40"/>
      <c r="G841" s="40"/>
      <c r="H841" s="40"/>
      <c r="I841" s="40" t="s">
        <v>63</v>
      </c>
      <c r="J841" s="40"/>
      <c r="K841" s="40"/>
      <c r="L841" s="40"/>
      <c r="M841" s="40" t="s">
        <v>64</v>
      </c>
      <c r="N841" s="40"/>
      <c r="O841" s="40"/>
      <c r="P841" s="40"/>
      <c r="Q841" s="40" t="s">
        <v>65</v>
      </c>
      <c r="R841" s="40"/>
      <c r="S841" s="40"/>
      <c r="T841" s="40"/>
      <c r="U841" s="40" t="s">
        <v>66</v>
      </c>
      <c r="V841" s="40"/>
      <c r="W841" s="40"/>
      <c r="X841" s="40" t="s">
        <v>67</v>
      </c>
      <c r="Y841" s="40"/>
      <c r="Z841" s="40"/>
      <c r="AA841" s="40"/>
      <c r="AB841" s="40" t="s">
        <v>68</v>
      </c>
      <c r="AC841" s="40"/>
      <c r="AD841" s="40"/>
      <c r="AE841" s="40" t="s">
        <v>69</v>
      </c>
      <c r="AF841" s="40"/>
      <c r="AG841" s="40"/>
      <c r="AH841" s="40"/>
      <c r="AI841" s="40"/>
      <c r="AJ841" s="40" t="s">
        <v>70</v>
      </c>
      <c r="AK841" s="40"/>
      <c r="AL841" s="40"/>
      <c r="AM841" s="40" t="s">
        <v>71</v>
      </c>
      <c r="AN841" s="40"/>
      <c r="AO841" s="40"/>
      <c r="AP841" s="40"/>
      <c r="AQ841" s="115"/>
      <c r="AR841" s="168"/>
      <c r="AS841" s="169"/>
    </row>
    <row r="842" spans="1:45">
      <c r="A842" s="41"/>
      <c r="B842" s="149"/>
      <c r="C842" s="42"/>
      <c r="D842" s="39" t="s">
        <v>72</v>
      </c>
      <c r="E842" s="44">
        <v>1</v>
      </c>
      <c r="F842" s="44">
        <v>2</v>
      </c>
      <c r="G842" s="44">
        <v>3</v>
      </c>
      <c r="H842" s="44">
        <v>4</v>
      </c>
      <c r="I842" s="44">
        <v>5</v>
      </c>
      <c r="J842" s="44">
        <v>6</v>
      </c>
      <c r="K842" s="44">
        <v>7</v>
      </c>
      <c r="L842" s="44">
        <v>8</v>
      </c>
      <c r="M842" s="44">
        <v>9</v>
      </c>
      <c r="N842" s="44">
        <v>10</v>
      </c>
      <c r="O842" s="44">
        <v>11</v>
      </c>
      <c r="P842" s="44">
        <v>12</v>
      </c>
      <c r="Q842" s="44">
        <v>13</v>
      </c>
      <c r="R842" s="44">
        <v>14</v>
      </c>
      <c r="S842" s="44">
        <v>15</v>
      </c>
      <c r="T842" s="44">
        <v>16</v>
      </c>
      <c r="U842" s="44">
        <v>17</v>
      </c>
      <c r="V842" s="44">
        <v>18</v>
      </c>
      <c r="W842" s="44">
        <v>19</v>
      </c>
      <c r="X842" s="44">
        <v>20</v>
      </c>
      <c r="Y842" s="44">
        <v>21</v>
      </c>
      <c r="Z842" s="44">
        <v>22</v>
      </c>
      <c r="AA842" s="44">
        <v>23</v>
      </c>
      <c r="AB842" s="44">
        <v>24</v>
      </c>
      <c r="AC842" s="44">
        <v>25</v>
      </c>
      <c r="AD842" s="44">
        <v>26</v>
      </c>
      <c r="AE842" s="44">
        <v>27</v>
      </c>
      <c r="AF842" s="44">
        <v>28</v>
      </c>
      <c r="AG842" s="44">
        <v>29</v>
      </c>
      <c r="AH842" s="44">
        <v>30</v>
      </c>
      <c r="AI842" s="44">
        <v>31</v>
      </c>
      <c r="AJ842" s="44">
        <v>32</v>
      </c>
      <c r="AK842" s="44">
        <v>33</v>
      </c>
      <c r="AL842" s="44">
        <v>34</v>
      </c>
      <c r="AM842" s="44">
        <v>35</v>
      </c>
      <c r="AN842" s="44">
        <v>36</v>
      </c>
      <c r="AO842" s="44">
        <v>37</v>
      </c>
      <c r="AP842" s="44">
        <v>38</v>
      </c>
      <c r="AQ842" s="115"/>
      <c r="AR842" s="168"/>
      <c r="AS842" s="169"/>
    </row>
    <row r="843" spans="1:45">
      <c r="A843" s="130" t="s">
        <v>90</v>
      </c>
      <c r="B843" s="38" t="s">
        <v>74</v>
      </c>
      <c r="C843" s="147" t="s">
        <v>191</v>
      </c>
      <c r="D843" s="52"/>
      <c r="E843" s="51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76" t="s">
        <v>94</v>
      </c>
      <c r="Q843" s="53"/>
      <c r="R843" s="53"/>
      <c r="S843" s="53"/>
      <c r="T843" s="53"/>
      <c r="U843" s="76" t="s">
        <v>94</v>
      </c>
      <c r="V843" s="53"/>
      <c r="W843" s="53"/>
      <c r="X843" s="53"/>
      <c r="Y843" s="53"/>
      <c r="Z843" s="53"/>
      <c r="AA843" s="53"/>
      <c r="AB843" s="53"/>
      <c r="AC843" s="76" t="s">
        <v>94</v>
      </c>
      <c r="AD843" s="53"/>
      <c r="AE843" s="53"/>
      <c r="AF843" s="53"/>
      <c r="AG843" s="53"/>
      <c r="AH843" s="53"/>
      <c r="AI843" s="139" t="s">
        <v>120</v>
      </c>
      <c r="AJ843" s="53"/>
      <c r="AK843" s="53"/>
      <c r="AL843" s="53"/>
      <c r="AM843" s="134"/>
      <c r="AN843" s="134"/>
      <c r="AO843" s="134"/>
      <c r="AP843" s="134"/>
      <c r="AQ843" s="106">
        <v>4</v>
      </c>
      <c r="AR843" s="175">
        <f>34*2</f>
        <v>68</v>
      </c>
      <c r="AS843" s="137">
        <f t="shared" ref="AS843:AS890" si="112">AQ843/AR843</f>
        <v>0.0588235294117647</v>
      </c>
    </row>
    <row r="844" spans="1:45">
      <c r="A844" s="130"/>
      <c r="B844" s="49"/>
      <c r="C844" s="147" t="s">
        <v>192</v>
      </c>
      <c r="D844" s="52"/>
      <c r="E844" s="51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76" t="s">
        <v>94</v>
      </c>
      <c r="Q844" s="53"/>
      <c r="R844" s="53"/>
      <c r="S844" s="53"/>
      <c r="T844" s="53"/>
      <c r="U844" s="76" t="s">
        <v>94</v>
      </c>
      <c r="V844" s="53"/>
      <c r="W844" s="53"/>
      <c r="X844" s="53"/>
      <c r="Y844" s="53"/>
      <c r="Z844" s="53"/>
      <c r="AA844" s="53"/>
      <c r="AB844" s="53"/>
      <c r="AC844" s="76" t="s">
        <v>94</v>
      </c>
      <c r="AD844" s="53"/>
      <c r="AE844" s="53"/>
      <c r="AF844" s="53"/>
      <c r="AG844" s="53"/>
      <c r="AH844" s="53"/>
      <c r="AI844" s="139" t="s">
        <v>120</v>
      </c>
      <c r="AJ844" s="53"/>
      <c r="AK844" s="53"/>
      <c r="AL844" s="53"/>
      <c r="AM844" s="134"/>
      <c r="AN844" s="134"/>
      <c r="AO844" s="134"/>
      <c r="AP844" s="134"/>
      <c r="AQ844" s="106">
        <v>4</v>
      </c>
      <c r="AR844" s="175">
        <f t="shared" ref="AR844:AR845" si="113">34*2</f>
        <v>68</v>
      </c>
      <c r="AS844" s="137">
        <f t="shared" si="112"/>
        <v>0.0588235294117647</v>
      </c>
    </row>
    <row r="845" spans="1:45">
      <c r="A845" s="130"/>
      <c r="B845" s="43"/>
      <c r="C845" s="147" t="s">
        <v>193</v>
      </c>
      <c r="D845" s="52"/>
      <c r="E845" s="51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76" t="s">
        <v>94</v>
      </c>
      <c r="Q845" s="53"/>
      <c r="R845" s="53"/>
      <c r="S845" s="53"/>
      <c r="T845" s="53"/>
      <c r="U845" s="76" t="s">
        <v>94</v>
      </c>
      <c r="V845" s="53"/>
      <c r="W845" s="53"/>
      <c r="X845" s="53"/>
      <c r="Y845" s="53"/>
      <c r="Z845" s="53"/>
      <c r="AA845" s="53"/>
      <c r="AB845" s="53"/>
      <c r="AC845" s="76" t="s">
        <v>94</v>
      </c>
      <c r="AD845" s="53"/>
      <c r="AE845" s="53"/>
      <c r="AF845" s="53"/>
      <c r="AG845" s="53"/>
      <c r="AH845" s="53"/>
      <c r="AI845" s="139" t="s">
        <v>120</v>
      </c>
      <c r="AJ845" s="53"/>
      <c r="AK845" s="53"/>
      <c r="AL845" s="53"/>
      <c r="AM845" s="134"/>
      <c r="AN845" s="134"/>
      <c r="AO845" s="134"/>
      <c r="AP845" s="134"/>
      <c r="AQ845" s="106">
        <v>4</v>
      </c>
      <c r="AR845" s="175">
        <f t="shared" si="113"/>
        <v>68</v>
      </c>
      <c r="AS845" s="137">
        <f t="shared" si="112"/>
        <v>0.0588235294117647</v>
      </c>
    </row>
    <row r="846" spans="1:45">
      <c r="A846" s="130"/>
      <c r="B846" s="38" t="s">
        <v>140</v>
      </c>
      <c r="C846" s="147" t="s">
        <v>191</v>
      </c>
      <c r="D846" s="52"/>
      <c r="E846" s="51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76" t="s">
        <v>94</v>
      </c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76" t="s">
        <v>94</v>
      </c>
      <c r="AH846" s="53"/>
      <c r="AI846" s="53"/>
      <c r="AJ846" s="53"/>
      <c r="AK846" s="53"/>
      <c r="AL846" s="53"/>
      <c r="AM846" s="134"/>
      <c r="AN846" s="134"/>
      <c r="AO846" s="134"/>
      <c r="AP846" s="134"/>
      <c r="AQ846" s="106">
        <v>2</v>
      </c>
      <c r="AR846" s="175">
        <f>34*3</f>
        <v>102</v>
      </c>
      <c r="AS846" s="137">
        <f t="shared" si="112"/>
        <v>0.0196078431372549</v>
      </c>
    </row>
    <row r="847" customHeight="1" spans="1:45">
      <c r="A847" s="130"/>
      <c r="B847" s="49"/>
      <c r="C847" s="147" t="s">
        <v>192</v>
      </c>
      <c r="D847" s="132"/>
      <c r="E847" s="51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76" t="s">
        <v>94</v>
      </c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76" t="s">
        <v>94</v>
      </c>
      <c r="AH847" s="53"/>
      <c r="AI847" s="53"/>
      <c r="AJ847" s="53"/>
      <c r="AK847" s="53"/>
      <c r="AL847" s="53"/>
      <c r="AM847" s="134"/>
      <c r="AN847" s="134"/>
      <c r="AO847" s="134"/>
      <c r="AP847" s="134"/>
      <c r="AQ847" s="106">
        <v>2</v>
      </c>
      <c r="AR847" s="175">
        <f t="shared" ref="AR847:AR851" si="114">34*3</f>
        <v>102</v>
      </c>
      <c r="AS847" s="137">
        <f t="shared" si="112"/>
        <v>0.0196078431372549</v>
      </c>
    </row>
    <row r="848" spans="1:45">
      <c r="A848" s="130"/>
      <c r="B848" s="43"/>
      <c r="C848" s="147" t="s">
        <v>193</v>
      </c>
      <c r="D848" s="52"/>
      <c r="E848" s="51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76" t="s">
        <v>94</v>
      </c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76" t="s">
        <v>94</v>
      </c>
      <c r="AH848" s="53"/>
      <c r="AI848" s="53"/>
      <c r="AJ848" s="53"/>
      <c r="AK848" s="53"/>
      <c r="AL848" s="53"/>
      <c r="AM848" s="134"/>
      <c r="AN848" s="134"/>
      <c r="AO848" s="134"/>
      <c r="AP848" s="134"/>
      <c r="AQ848" s="106">
        <v>2</v>
      </c>
      <c r="AR848" s="175">
        <f t="shared" si="114"/>
        <v>102</v>
      </c>
      <c r="AS848" s="137">
        <f t="shared" si="112"/>
        <v>0.0196078431372549</v>
      </c>
    </row>
    <row r="849" spans="1:45">
      <c r="A849" s="130"/>
      <c r="B849" s="38" t="s">
        <v>152</v>
      </c>
      <c r="C849" s="147" t="s">
        <v>191</v>
      </c>
      <c r="D849" s="132"/>
      <c r="E849" s="51"/>
      <c r="F849" s="53"/>
      <c r="G849" s="53"/>
      <c r="H849" s="76" t="s">
        <v>94</v>
      </c>
      <c r="I849" s="53"/>
      <c r="J849" s="53"/>
      <c r="K849" s="53"/>
      <c r="L849" s="76" t="s">
        <v>94</v>
      </c>
      <c r="M849" s="53"/>
      <c r="N849" s="53"/>
      <c r="O849" s="53"/>
      <c r="P849" s="76" t="s">
        <v>94</v>
      </c>
      <c r="Q849" s="53"/>
      <c r="R849" s="53"/>
      <c r="S849" s="53"/>
      <c r="T849" s="76" t="s">
        <v>94</v>
      </c>
      <c r="U849" s="76" t="s">
        <v>94</v>
      </c>
      <c r="V849" s="53"/>
      <c r="W849" s="53"/>
      <c r="X849" s="76" t="s">
        <v>94</v>
      </c>
      <c r="Y849" s="53"/>
      <c r="Z849" s="53"/>
      <c r="AA849" s="53"/>
      <c r="AB849" s="76" t="s">
        <v>94</v>
      </c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134"/>
      <c r="AN849" s="134"/>
      <c r="AO849" s="134"/>
      <c r="AP849" s="134"/>
      <c r="AQ849" s="106">
        <v>7</v>
      </c>
      <c r="AR849" s="175">
        <v>170</v>
      </c>
      <c r="AS849" s="137">
        <f t="shared" si="112"/>
        <v>0.0411764705882353</v>
      </c>
    </row>
    <row r="850" spans="1:45">
      <c r="A850" s="130"/>
      <c r="B850" s="49"/>
      <c r="C850" s="147" t="s">
        <v>192</v>
      </c>
      <c r="D850" s="52"/>
      <c r="E850" s="51"/>
      <c r="F850" s="53"/>
      <c r="G850" s="53"/>
      <c r="H850" s="53"/>
      <c r="I850" s="53"/>
      <c r="J850" s="53"/>
      <c r="K850" s="53"/>
      <c r="L850" s="76" t="s">
        <v>94</v>
      </c>
      <c r="M850" s="53"/>
      <c r="N850" s="53"/>
      <c r="O850" s="53"/>
      <c r="P850" s="53"/>
      <c r="Q850" s="76" t="s">
        <v>94</v>
      </c>
      <c r="R850" s="53"/>
      <c r="S850" s="53"/>
      <c r="T850" s="53"/>
      <c r="U850" s="53"/>
      <c r="V850" s="76" t="s">
        <v>94</v>
      </c>
      <c r="W850" s="53"/>
      <c r="X850" s="53"/>
      <c r="Y850" s="53"/>
      <c r="Z850" s="76" t="s">
        <v>94</v>
      </c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134"/>
      <c r="AN850" s="134"/>
      <c r="AO850" s="134"/>
      <c r="AP850" s="134"/>
      <c r="AQ850" s="106">
        <v>4</v>
      </c>
      <c r="AR850" s="175">
        <f t="shared" si="114"/>
        <v>102</v>
      </c>
      <c r="AS850" s="137">
        <f t="shared" si="112"/>
        <v>0.0392156862745098</v>
      </c>
    </row>
    <row r="851" spans="1:45">
      <c r="A851" s="130"/>
      <c r="B851" s="43"/>
      <c r="C851" s="147" t="s">
        <v>193</v>
      </c>
      <c r="D851" s="52"/>
      <c r="E851" s="51"/>
      <c r="F851" s="53"/>
      <c r="G851" s="53"/>
      <c r="H851" s="53"/>
      <c r="I851" s="53"/>
      <c r="J851" s="53"/>
      <c r="K851" s="53"/>
      <c r="L851" s="76" t="s">
        <v>94</v>
      </c>
      <c r="M851" s="53"/>
      <c r="N851" s="53"/>
      <c r="O851" s="53"/>
      <c r="P851" s="53"/>
      <c r="Q851" s="76" t="s">
        <v>94</v>
      </c>
      <c r="R851" s="53"/>
      <c r="S851" s="53"/>
      <c r="T851" s="53"/>
      <c r="U851" s="53"/>
      <c r="V851" s="76" t="s">
        <v>94</v>
      </c>
      <c r="W851" s="53"/>
      <c r="X851" s="53"/>
      <c r="Y851" s="53"/>
      <c r="Z851" s="76" t="s">
        <v>94</v>
      </c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138" t="s">
        <v>120</v>
      </c>
      <c r="AL851" s="53"/>
      <c r="AM851" s="134"/>
      <c r="AN851" s="134"/>
      <c r="AO851" s="134"/>
      <c r="AP851" s="134"/>
      <c r="AQ851" s="106">
        <v>5</v>
      </c>
      <c r="AR851" s="175">
        <f t="shared" si="114"/>
        <v>102</v>
      </c>
      <c r="AS851" s="137">
        <f t="shared" si="112"/>
        <v>0.0490196078431373</v>
      </c>
    </row>
    <row r="852" ht="14.25" customHeight="1" spans="1:45">
      <c r="A852" s="130"/>
      <c r="B852" s="38" t="s">
        <v>194</v>
      </c>
      <c r="C852" s="147" t="s">
        <v>191</v>
      </c>
      <c r="D852" s="52"/>
      <c r="E852" s="51"/>
      <c r="F852" s="53"/>
      <c r="G852" s="53"/>
      <c r="H852" s="4"/>
      <c r="I852" s="98"/>
      <c r="J852" s="53"/>
      <c r="K852" s="76" t="s">
        <v>94</v>
      </c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76" t="s">
        <v>94</v>
      </c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139" t="s">
        <v>120</v>
      </c>
      <c r="AJ852" s="53"/>
      <c r="AK852" s="53"/>
      <c r="AL852" s="53"/>
      <c r="AM852" s="134"/>
      <c r="AN852" s="134"/>
      <c r="AO852" s="134"/>
      <c r="AP852" s="134"/>
      <c r="AQ852" s="106">
        <v>3</v>
      </c>
      <c r="AR852" s="175">
        <f>34*2</f>
        <v>68</v>
      </c>
      <c r="AS852" s="137">
        <f t="shared" si="112"/>
        <v>0.0441176470588235</v>
      </c>
    </row>
    <row r="853" spans="1:45">
      <c r="A853" s="130"/>
      <c r="B853" s="49"/>
      <c r="C853" s="147" t="s">
        <v>192</v>
      </c>
      <c r="D853" s="170"/>
      <c r="E853" s="51"/>
      <c r="F853" s="53"/>
      <c r="G853" s="53"/>
      <c r="H853" s="98"/>
      <c r="I853" s="53"/>
      <c r="J853" s="53"/>
      <c r="K853" s="76" t="s">
        <v>94</v>
      </c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76" t="s">
        <v>94</v>
      </c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139" t="s">
        <v>120</v>
      </c>
      <c r="AJ853" s="53"/>
      <c r="AK853" s="53"/>
      <c r="AL853" s="53"/>
      <c r="AM853" s="134"/>
      <c r="AN853" s="134"/>
      <c r="AO853" s="134"/>
      <c r="AP853" s="134"/>
      <c r="AQ853" s="106">
        <v>3</v>
      </c>
      <c r="AR853" s="175">
        <f t="shared" ref="AR853:AR860" si="115">34*2</f>
        <v>68</v>
      </c>
      <c r="AS853" s="137">
        <f t="shared" si="112"/>
        <v>0.0441176470588235</v>
      </c>
    </row>
    <row r="854" spans="1:45">
      <c r="A854" s="130"/>
      <c r="B854" s="43"/>
      <c r="C854" s="147" t="s">
        <v>193</v>
      </c>
      <c r="D854" s="52"/>
      <c r="E854" s="51"/>
      <c r="F854" s="53"/>
      <c r="G854" s="53"/>
      <c r="H854" s="53"/>
      <c r="I854" s="53"/>
      <c r="J854" s="53"/>
      <c r="K854" s="76" t="s">
        <v>94</v>
      </c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76" t="s">
        <v>94</v>
      </c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139" t="s">
        <v>120</v>
      </c>
      <c r="AJ854" s="134"/>
      <c r="AK854" s="53"/>
      <c r="AL854" s="53"/>
      <c r="AM854" s="134"/>
      <c r="AN854" s="134"/>
      <c r="AO854" s="134"/>
      <c r="AP854" s="134"/>
      <c r="AQ854" s="106">
        <v>3</v>
      </c>
      <c r="AR854" s="175">
        <f t="shared" si="115"/>
        <v>68</v>
      </c>
      <c r="AS854" s="137">
        <f t="shared" si="112"/>
        <v>0.0441176470588235</v>
      </c>
    </row>
    <row r="855" spans="1:45">
      <c r="A855" s="130"/>
      <c r="B855" s="38" t="s">
        <v>164</v>
      </c>
      <c r="C855" s="147" t="s">
        <v>191</v>
      </c>
      <c r="D855" s="52"/>
      <c r="E855" s="51"/>
      <c r="F855" s="53"/>
      <c r="G855" s="53"/>
      <c r="H855" s="53"/>
      <c r="I855" s="53"/>
      <c r="J855" s="53"/>
      <c r="K855" s="53"/>
      <c r="L855" s="53"/>
      <c r="M855" s="53"/>
      <c r="N855" s="53"/>
      <c r="O855" s="76" t="s">
        <v>94</v>
      </c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76" t="s">
        <v>94</v>
      </c>
      <c r="AA855" s="53"/>
      <c r="AB855" s="53"/>
      <c r="AC855" s="53"/>
      <c r="AD855" s="53"/>
      <c r="AE855" s="53"/>
      <c r="AF855" s="76" t="s">
        <v>94</v>
      </c>
      <c r="AG855" s="53"/>
      <c r="AH855" s="53"/>
      <c r="AI855" s="134"/>
      <c r="AJ855" s="134"/>
      <c r="AK855" s="53"/>
      <c r="AL855" s="53"/>
      <c r="AM855" s="134"/>
      <c r="AN855" s="134"/>
      <c r="AO855" s="134"/>
      <c r="AP855" s="134"/>
      <c r="AQ855" s="106">
        <v>3</v>
      </c>
      <c r="AR855" s="175">
        <f t="shared" si="115"/>
        <v>68</v>
      </c>
      <c r="AS855" s="137">
        <f t="shared" si="112"/>
        <v>0.0441176470588235</v>
      </c>
    </row>
    <row r="856" spans="1:45">
      <c r="A856" s="130"/>
      <c r="B856" s="49"/>
      <c r="C856" s="147" t="s">
        <v>192</v>
      </c>
      <c r="D856" s="52"/>
      <c r="E856" s="51"/>
      <c r="F856" s="53"/>
      <c r="G856" s="53"/>
      <c r="H856" s="53"/>
      <c r="I856" s="53"/>
      <c r="J856" s="53"/>
      <c r="K856" s="53"/>
      <c r="L856" s="53"/>
      <c r="M856" s="53"/>
      <c r="N856" s="53"/>
      <c r="O856" s="76" t="s">
        <v>94</v>
      </c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76" t="s">
        <v>94</v>
      </c>
      <c r="AA856" s="53"/>
      <c r="AB856" s="53"/>
      <c r="AC856" s="53"/>
      <c r="AD856" s="53"/>
      <c r="AE856" s="53"/>
      <c r="AF856" s="76" t="s">
        <v>94</v>
      </c>
      <c r="AG856" s="53"/>
      <c r="AH856" s="53"/>
      <c r="AI856" s="134"/>
      <c r="AJ856" s="134"/>
      <c r="AK856" s="53"/>
      <c r="AL856" s="53"/>
      <c r="AM856" s="134"/>
      <c r="AN856" s="134"/>
      <c r="AO856" s="134"/>
      <c r="AP856" s="134"/>
      <c r="AQ856" s="106">
        <v>3</v>
      </c>
      <c r="AR856" s="175">
        <f t="shared" si="115"/>
        <v>68</v>
      </c>
      <c r="AS856" s="137">
        <f t="shared" si="112"/>
        <v>0.0441176470588235</v>
      </c>
    </row>
    <row r="857" spans="1:45">
      <c r="A857" s="130"/>
      <c r="B857" s="43"/>
      <c r="C857" s="147" t="s">
        <v>193</v>
      </c>
      <c r="D857" s="52"/>
      <c r="E857" s="51"/>
      <c r="F857" s="53"/>
      <c r="G857" s="53"/>
      <c r="H857" s="53"/>
      <c r="I857" s="53"/>
      <c r="J857" s="53"/>
      <c r="K857" s="53"/>
      <c r="L857" s="53"/>
      <c r="M857" s="53"/>
      <c r="N857" s="53"/>
      <c r="O857" s="76" t="s">
        <v>94</v>
      </c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76" t="s">
        <v>94</v>
      </c>
      <c r="AA857" s="53"/>
      <c r="AB857" s="53"/>
      <c r="AC857" s="53"/>
      <c r="AD857" s="53"/>
      <c r="AE857" s="53"/>
      <c r="AF857" s="76" t="s">
        <v>94</v>
      </c>
      <c r="AG857" s="53"/>
      <c r="AH857" s="53"/>
      <c r="AI857" s="134"/>
      <c r="AJ857" s="134"/>
      <c r="AK857" s="53"/>
      <c r="AL857" s="53"/>
      <c r="AM857" s="134"/>
      <c r="AN857" s="134"/>
      <c r="AO857" s="134"/>
      <c r="AP857" s="134"/>
      <c r="AQ857" s="106">
        <v>3</v>
      </c>
      <c r="AR857" s="175">
        <f t="shared" si="115"/>
        <v>68</v>
      </c>
      <c r="AS857" s="137">
        <f t="shared" si="112"/>
        <v>0.0441176470588235</v>
      </c>
    </row>
    <row r="858" spans="1:45">
      <c r="A858" s="130"/>
      <c r="B858" s="38" t="s">
        <v>165</v>
      </c>
      <c r="C858" s="147" t="s">
        <v>191</v>
      </c>
      <c r="D858" s="132"/>
      <c r="E858" s="51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134"/>
      <c r="AJ858" s="134"/>
      <c r="AK858" s="76" t="s">
        <v>94</v>
      </c>
      <c r="AL858" s="53"/>
      <c r="AM858" s="134"/>
      <c r="AN858" s="134"/>
      <c r="AO858" s="134"/>
      <c r="AP858" s="134"/>
      <c r="AQ858" s="106">
        <v>1</v>
      </c>
      <c r="AR858" s="175">
        <f t="shared" si="115"/>
        <v>68</v>
      </c>
      <c r="AS858" s="137">
        <f t="shared" si="112"/>
        <v>0.0147058823529412</v>
      </c>
    </row>
    <row r="859" spans="1:45">
      <c r="A859" s="130"/>
      <c r="B859" s="49"/>
      <c r="C859" s="147" t="s">
        <v>192</v>
      </c>
      <c r="D859" s="52"/>
      <c r="E859" s="51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134"/>
      <c r="AJ859" s="134"/>
      <c r="AK859" s="76" t="s">
        <v>94</v>
      </c>
      <c r="AL859" s="53"/>
      <c r="AM859" s="134"/>
      <c r="AN859" s="134"/>
      <c r="AO859" s="134"/>
      <c r="AP859" s="134"/>
      <c r="AQ859" s="106">
        <v>1</v>
      </c>
      <c r="AR859" s="175">
        <f t="shared" si="115"/>
        <v>68</v>
      </c>
      <c r="AS859" s="137">
        <f t="shared" si="112"/>
        <v>0.0147058823529412</v>
      </c>
    </row>
    <row r="860" spans="1:45">
      <c r="A860" s="130"/>
      <c r="B860" s="43"/>
      <c r="C860" s="147" t="s">
        <v>193</v>
      </c>
      <c r="D860" s="52"/>
      <c r="E860" s="51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134"/>
      <c r="AJ860" s="134"/>
      <c r="AK860" s="76" t="s">
        <v>94</v>
      </c>
      <c r="AL860" s="53"/>
      <c r="AM860" s="134"/>
      <c r="AN860" s="134"/>
      <c r="AO860" s="134"/>
      <c r="AP860" s="134"/>
      <c r="AQ860" s="106">
        <v>1</v>
      </c>
      <c r="AR860" s="175">
        <f t="shared" si="115"/>
        <v>68</v>
      </c>
      <c r="AS860" s="137">
        <f t="shared" si="112"/>
        <v>0.0147058823529412</v>
      </c>
    </row>
    <row r="861" spans="1:45">
      <c r="A861" s="130"/>
      <c r="B861" s="38" t="s">
        <v>166</v>
      </c>
      <c r="C861" s="147" t="s">
        <v>191</v>
      </c>
      <c r="D861" s="52"/>
      <c r="E861" s="51"/>
      <c r="F861" s="53"/>
      <c r="G861" s="53"/>
      <c r="H861" s="53"/>
      <c r="I861" s="53"/>
      <c r="J861" s="53"/>
      <c r="K861" s="53"/>
      <c r="L861" s="53"/>
      <c r="M861" s="53"/>
      <c r="N861" s="50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76" t="s">
        <v>94</v>
      </c>
      <c r="AF861" s="53"/>
      <c r="AG861" s="53"/>
      <c r="AH861" s="53"/>
      <c r="AI861" s="134"/>
      <c r="AJ861" s="134"/>
      <c r="AK861" s="53"/>
      <c r="AL861" s="76" t="s">
        <v>94</v>
      </c>
      <c r="AM861" s="134"/>
      <c r="AN861" s="134"/>
      <c r="AO861" s="134"/>
      <c r="AP861" s="134"/>
      <c r="AQ861" s="106">
        <v>2</v>
      </c>
      <c r="AR861" s="175">
        <f>34*1</f>
        <v>34</v>
      </c>
      <c r="AS861" s="137">
        <f t="shared" si="112"/>
        <v>0.0588235294117647</v>
      </c>
    </row>
    <row r="862" spans="1:45">
      <c r="A862" s="130"/>
      <c r="B862" s="49"/>
      <c r="C862" s="147" t="s">
        <v>192</v>
      </c>
      <c r="D862" s="52"/>
      <c r="E862" s="51"/>
      <c r="F862" s="53"/>
      <c r="G862" s="53"/>
      <c r="H862" s="53"/>
      <c r="I862" s="53"/>
      <c r="J862" s="53"/>
      <c r="K862" s="53"/>
      <c r="L862" s="53"/>
      <c r="M862" s="53"/>
      <c r="N862" s="50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76" t="s">
        <v>94</v>
      </c>
      <c r="AF862" s="53"/>
      <c r="AG862" s="53"/>
      <c r="AH862" s="53"/>
      <c r="AI862" s="134"/>
      <c r="AJ862" s="134"/>
      <c r="AK862" s="53"/>
      <c r="AL862" s="76" t="s">
        <v>94</v>
      </c>
      <c r="AM862" s="134"/>
      <c r="AN862" s="134"/>
      <c r="AO862" s="134"/>
      <c r="AP862" s="134"/>
      <c r="AQ862" s="106">
        <v>2</v>
      </c>
      <c r="AR862" s="175">
        <f t="shared" ref="AR862:AR863" si="116">34*1</f>
        <v>34</v>
      </c>
      <c r="AS862" s="137">
        <f t="shared" si="112"/>
        <v>0.0588235294117647</v>
      </c>
    </row>
    <row r="863" spans="1:45">
      <c r="A863" s="130"/>
      <c r="B863" s="49"/>
      <c r="C863" s="147" t="s">
        <v>193</v>
      </c>
      <c r="D863" s="52"/>
      <c r="E863" s="51"/>
      <c r="F863" s="53"/>
      <c r="G863" s="53"/>
      <c r="H863" s="53"/>
      <c r="I863" s="53"/>
      <c r="J863" s="53"/>
      <c r="K863" s="53"/>
      <c r="L863" s="53"/>
      <c r="M863" s="53"/>
      <c r="N863" s="50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76" t="s">
        <v>94</v>
      </c>
      <c r="AF863" s="53"/>
      <c r="AG863" s="53"/>
      <c r="AH863" s="53"/>
      <c r="AI863" s="134"/>
      <c r="AJ863" s="134"/>
      <c r="AK863" s="53"/>
      <c r="AL863" s="76" t="s">
        <v>94</v>
      </c>
      <c r="AM863" s="134"/>
      <c r="AN863" s="134"/>
      <c r="AO863" s="134"/>
      <c r="AP863" s="134"/>
      <c r="AQ863" s="106">
        <v>2</v>
      </c>
      <c r="AR863" s="175">
        <f t="shared" si="116"/>
        <v>34</v>
      </c>
      <c r="AS863" s="137">
        <f t="shared" si="112"/>
        <v>0.0588235294117647</v>
      </c>
    </row>
    <row r="864" spans="1:45">
      <c r="A864" s="130"/>
      <c r="B864" s="38" t="s">
        <v>167</v>
      </c>
      <c r="C864" s="147" t="s">
        <v>191</v>
      </c>
      <c r="D864" s="52"/>
      <c r="E864" s="51"/>
      <c r="F864" s="53"/>
      <c r="G864" s="53"/>
      <c r="H864" s="53"/>
      <c r="I864" s="53"/>
      <c r="J864" s="53"/>
      <c r="K864" s="53"/>
      <c r="L864" s="53"/>
      <c r="M864" s="53"/>
      <c r="N864" s="76" t="s">
        <v>94</v>
      </c>
      <c r="O864" s="53"/>
      <c r="P864" s="53"/>
      <c r="Q864" s="53"/>
      <c r="R864" s="53"/>
      <c r="S864" s="53"/>
      <c r="T864" s="53"/>
      <c r="U864" s="53"/>
      <c r="V864" s="53"/>
      <c r="W864" s="76" t="s">
        <v>94</v>
      </c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173" t="s">
        <v>94</v>
      </c>
      <c r="AJ864" s="134"/>
      <c r="AK864" s="53"/>
      <c r="AL864" s="138" t="s">
        <v>120</v>
      </c>
      <c r="AM864" s="134"/>
      <c r="AN864" s="134"/>
      <c r="AO864" s="134"/>
      <c r="AP864" s="134"/>
      <c r="AQ864" s="106">
        <v>4</v>
      </c>
      <c r="AR864" s="175">
        <f>34*2</f>
        <v>68</v>
      </c>
      <c r="AS864" s="137">
        <f t="shared" si="112"/>
        <v>0.0588235294117647</v>
      </c>
    </row>
    <row r="865" spans="1:45">
      <c r="A865" s="130"/>
      <c r="B865" s="49"/>
      <c r="C865" s="147" t="s">
        <v>192</v>
      </c>
      <c r="D865" s="52"/>
      <c r="E865" s="51"/>
      <c r="F865" s="53"/>
      <c r="G865" s="53"/>
      <c r="H865" s="53"/>
      <c r="I865" s="53"/>
      <c r="J865" s="53"/>
      <c r="K865" s="53"/>
      <c r="L865" s="53"/>
      <c r="M865" s="53"/>
      <c r="N865" s="76" t="s">
        <v>94</v>
      </c>
      <c r="O865" s="53"/>
      <c r="P865" s="53"/>
      <c r="Q865" s="53"/>
      <c r="R865" s="53"/>
      <c r="S865" s="53"/>
      <c r="T865" s="53"/>
      <c r="U865" s="53"/>
      <c r="V865" s="53"/>
      <c r="W865" s="76" t="s">
        <v>94</v>
      </c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173" t="s">
        <v>94</v>
      </c>
      <c r="AJ865" s="134"/>
      <c r="AK865" s="53"/>
      <c r="AL865" s="53"/>
      <c r="AM865" s="134"/>
      <c r="AN865" s="134"/>
      <c r="AO865" s="134"/>
      <c r="AP865" s="134"/>
      <c r="AQ865" s="106">
        <v>3</v>
      </c>
      <c r="AR865" s="175">
        <f t="shared" ref="AR865:AR866" si="117">34*2</f>
        <v>68</v>
      </c>
      <c r="AS865" s="137">
        <f t="shared" si="112"/>
        <v>0.0441176470588235</v>
      </c>
    </row>
    <row r="866" spans="1:45">
      <c r="A866" s="130"/>
      <c r="B866" s="43"/>
      <c r="C866" s="147" t="s">
        <v>193</v>
      </c>
      <c r="D866" s="52"/>
      <c r="E866" s="51"/>
      <c r="F866" s="53"/>
      <c r="G866" s="53"/>
      <c r="H866" s="53"/>
      <c r="I866" s="53"/>
      <c r="J866" s="53"/>
      <c r="K866" s="53"/>
      <c r="L866" s="53"/>
      <c r="M866" s="53"/>
      <c r="N866" s="76" t="s">
        <v>94</v>
      </c>
      <c r="O866" s="53"/>
      <c r="P866" s="53"/>
      <c r="Q866" s="53"/>
      <c r="R866" s="53"/>
      <c r="S866" s="53"/>
      <c r="T866" s="53"/>
      <c r="U866" s="53"/>
      <c r="V866" s="53"/>
      <c r="W866" s="76" t="s">
        <v>94</v>
      </c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173" t="s">
        <v>94</v>
      </c>
      <c r="AJ866" s="134"/>
      <c r="AK866" s="53"/>
      <c r="AL866" s="53"/>
      <c r="AM866" s="134"/>
      <c r="AN866" s="134"/>
      <c r="AO866" s="134"/>
      <c r="AP866" s="134"/>
      <c r="AQ866" s="106">
        <v>3</v>
      </c>
      <c r="AR866" s="175">
        <f t="shared" si="117"/>
        <v>68</v>
      </c>
      <c r="AS866" s="137">
        <f t="shared" si="112"/>
        <v>0.0441176470588235</v>
      </c>
    </row>
    <row r="867" spans="1:45">
      <c r="A867" s="130"/>
      <c r="B867" s="40" t="s">
        <v>177</v>
      </c>
      <c r="C867" s="147" t="s">
        <v>191</v>
      </c>
      <c r="D867" s="52"/>
      <c r="E867" s="51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76" t="s">
        <v>94</v>
      </c>
      <c r="U867" s="53"/>
      <c r="V867" s="76" t="s">
        <v>94</v>
      </c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76" t="s">
        <v>94</v>
      </c>
      <c r="AH867" s="53"/>
      <c r="AI867" s="134"/>
      <c r="AJ867" s="134"/>
      <c r="AK867" s="53"/>
      <c r="AL867" s="53"/>
      <c r="AM867" s="134"/>
      <c r="AN867" s="134"/>
      <c r="AO867" s="134"/>
      <c r="AP867" s="134"/>
      <c r="AQ867" s="106">
        <v>3</v>
      </c>
      <c r="AR867" s="175">
        <f>34*1</f>
        <v>34</v>
      </c>
      <c r="AS867" s="137">
        <f t="shared" si="112"/>
        <v>0.0882352941176471</v>
      </c>
    </row>
    <row r="868" spans="1:45">
      <c r="A868" s="130"/>
      <c r="B868" s="40"/>
      <c r="C868" s="147" t="s">
        <v>192</v>
      </c>
      <c r="D868" s="52"/>
      <c r="E868" s="51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76" t="s">
        <v>94</v>
      </c>
      <c r="S868" s="53"/>
      <c r="U868" s="53"/>
      <c r="V868" s="76" t="s">
        <v>94</v>
      </c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76" t="s">
        <v>94</v>
      </c>
      <c r="AH868" s="53"/>
      <c r="AI868" s="134"/>
      <c r="AJ868" s="134"/>
      <c r="AK868" s="53"/>
      <c r="AL868" s="138" t="s">
        <v>120</v>
      </c>
      <c r="AM868" s="134"/>
      <c r="AN868" s="134"/>
      <c r="AO868" s="134"/>
      <c r="AP868" s="134"/>
      <c r="AQ868" s="106">
        <v>4</v>
      </c>
      <c r="AR868" s="175">
        <f t="shared" ref="AR868:AR872" si="118">34*1</f>
        <v>34</v>
      </c>
      <c r="AS868" s="137">
        <f t="shared" si="112"/>
        <v>0.117647058823529</v>
      </c>
    </row>
    <row r="869" spans="1:45">
      <c r="A869" s="130"/>
      <c r="B869" s="40"/>
      <c r="C869" s="147" t="s">
        <v>193</v>
      </c>
      <c r="D869" s="52"/>
      <c r="E869" s="51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76" t="s">
        <v>94</v>
      </c>
      <c r="U869" s="53"/>
      <c r="V869" s="76" t="s">
        <v>94</v>
      </c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76" t="s">
        <v>94</v>
      </c>
      <c r="AH869" s="53"/>
      <c r="AI869" s="134"/>
      <c r="AJ869" s="134"/>
      <c r="AK869" s="53"/>
      <c r="AL869" s="53"/>
      <c r="AM869" s="134"/>
      <c r="AN869" s="134"/>
      <c r="AO869" s="134"/>
      <c r="AP869" s="134"/>
      <c r="AQ869" s="106">
        <v>3</v>
      </c>
      <c r="AR869" s="175">
        <f t="shared" si="118"/>
        <v>34</v>
      </c>
      <c r="AS869" s="137">
        <f t="shared" si="112"/>
        <v>0.0882352941176471</v>
      </c>
    </row>
    <row r="870" spans="1:45">
      <c r="A870" s="130"/>
      <c r="B870" s="40" t="s">
        <v>143</v>
      </c>
      <c r="C870" s="147" t="s">
        <v>191</v>
      </c>
      <c r="D870" s="52"/>
      <c r="E870" s="51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134"/>
      <c r="AJ870" s="134"/>
      <c r="AK870" s="53"/>
      <c r="AL870" s="53"/>
      <c r="AM870" s="134"/>
      <c r="AN870" s="134"/>
      <c r="AO870" s="134"/>
      <c r="AP870" s="134"/>
      <c r="AQ870" s="106">
        <f t="shared" ref="AQ870:AQ890" si="119">SUM(E870:AP870)</f>
        <v>0</v>
      </c>
      <c r="AR870" s="175">
        <f t="shared" si="118"/>
        <v>34</v>
      </c>
      <c r="AS870" s="137">
        <f t="shared" si="112"/>
        <v>0</v>
      </c>
    </row>
    <row r="871" spans="1:45">
      <c r="A871" s="130"/>
      <c r="B871" s="40"/>
      <c r="C871" s="147" t="s">
        <v>192</v>
      </c>
      <c r="D871" s="52"/>
      <c r="E871" s="51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134"/>
      <c r="AJ871" s="134"/>
      <c r="AK871" s="53"/>
      <c r="AL871" s="53"/>
      <c r="AM871" s="134"/>
      <c r="AN871" s="134"/>
      <c r="AO871" s="134"/>
      <c r="AP871" s="134"/>
      <c r="AQ871" s="106">
        <f t="shared" si="119"/>
        <v>0</v>
      </c>
      <c r="AR871" s="175">
        <f t="shared" si="118"/>
        <v>34</v>
      </c>
      <c r="AS871" s="137">
        <f t="shared" si="112"/>
        <v>0</v>
      </c>
    </row>
    <row r="872" spans="1:45">
      <c r="A872" s="130"/>
      <c r="B872" s="40"/>
      <c r="C872" s="147" t="s">
        <v>193</v>
      </c>
      <c r="D872" s="52"/>
      <c r="E872" s="51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134"/>
      <c r="AJ872" s="134"/>
      <c r="AK872" s="53"/>
      <c r="AL872" s="138" t="s">
        <v>120</v>
      </c>
      <c r="AM872" s="134"/>
      <c r="AN872" s="134"/>
      <c r="AO872" s="134"/>
      <c r="AP872" s="134"/>
      <c r="AQ872" s="106">
        <v>1</v>
      </c>
      <c r="AR872" s="175">
        <f t="shared" si="118"/>
        <v>34</v>
      </c>
      <c r="AS872" s="137">
        <f t="shared" si="112"/>
        <v>0.0294117647058824</v>
      </c>
    </row>
    <row r="873" spans="1:45">
      <c r="A873" s="130"/>
      <c r="B873" s="38" t="s">
        <v>141</v>
      </c>
      <c r="C873" s="147" t="s">
        <v>191</v>
      </c>
      <c r="D873" s="52"/>
      <c r="E873" s="51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134"/>
      <c r="AJ873" s="134"/>
      <c r="AK873" s="138" t="s">
        <v>120</v>
      </c>
      <c r="AL873" s="53"/>
      <c r="AM873" s="134"/>
      <c r="AN873" s="134"/>
      <c r="AO873" s="134"/>
      <c r="AP873" s="134"/>
      <c r="AQ873" s="106">
        <v>1</v>
      </c>
      <c r="AR873" s="175">
        <v>136</v>
      </c>
      <c r="AS873" s="137">
        <f t="shared" si="112"/>
        <v>0.00735294117647059</v>
      </c>
    </row>
    <row r="874" spans="1:45">
      <c r="A874" s="130"/>
      <c r="B874" s="49"/>
      <c r="C874" s="147" t="s">
        <v>192</v>
      </c>
      <c r="D874" s="52"/>
      <c r="E874" s="51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134"/>
      <c r="AJ874" s="134"/>
      <c r="AK874" s="53"/>
      <c r="AL874" s="53"/>
      <c r="AM874" s="134"/>
      <c r="AN874" s="134"/>
      <c r="AO874" s="134"/>
      <c r="AP874" s="134"/>
      <c r="AQ874" s="106">
        <f t="shared" si="119"/>
        <v>0</v>
      </c>
      <c r="AR874" s="175">
        <f t="shared" ref="AR874:AR875" si="120">34*2</f>
        <v>68</v>
      </c>
      <c r="AS874" s="137">
        <f t="shared" si="112"/>
        <v>0</v>
      </c>
    </row>
    <row r="875" spans="1:45">
      <c r="A875" s="130"/>
      <c r="B875" s="43"/>
      <c r="C875" s="147" t="s">
        <v>193</v>
      </c>
      <c r="D875" s="52"/>
      <c r="E875" s="51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134"/>
      <c r="AJ875" s="134"/>
      <c r="AK875" s="53"/>
      <c r="AL875" s="53"/>
      <c r="AM875" s="134"/>
      <c r="AN875" s="134"/>
      <c r="AO875" s="134"/>
      <c r="AP875" s="134"/>
      <c r="AQ875" s="106">
        <f t="shared" si="119"/>
        <v>0</v>
      </c>
      <c r="AR875" s="175">
        <f t="shared" si="120"/>
        <v>68</v>
      </c>
      <c r="AS875" s="137">
        <f t="shared" si="112"/>
        <v>0</v>
      </c>
    </row>
    <row r="876" spans="1:45">
      <c r="A876" s="130"/>
      <c r="B876" s="38" t="s">
        <v>189</v>
      </c>
      <c r="C876" s="147" t="s">
        <v>191</v>
      </c>
      <c r="D876" s="52"/>
      <c r="E876" s="51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134"/>
      <c r="AJ876" s="134"/>
      <c r="AK876" s="53"/>
      <c r="AL876" s="53"/>
      <c r="AM876" s="134"/>
      <c r="AN876" s="134"/>
      <c r="AO876" s="134"/>
      <c r="AP876" s="134"/>
      <c r="AQ876" s="106">
        <f t="shared" si="119"/>
        <v>0</v>
      </c>
      <c r="AR876" s="175">
        <v>68</v>
      </c>
      <c r="AS876" s="137">
        <f t="shared" si="112"/>
        <v>0</v>
      </c>
    </row>
    <row r="877" spans="1:45">
      <c r="A877" s="130"/>
      <c r="B877" s="49"/>
      <c r="C877" s="147" t="s">
        <v>192</v>
      </c>
      <c r="D877" s="52"/>
      <c r="E877" s="51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134"/>
      <c r="AJ877" s="134"/>
      <c r="AK877" s="138" t="s">
        <v>120</v>
      </c>
      <c r="AL877" s="53"/>
      <c r="AM877" s="134"/>
      <c r="AN877" s="134"/>
      <c r="AO877" s="134"/>
      <c r="AP877" s="134"/>
      <c r="AQ877" s="106">
        <v>1</v>
      </c>
      <c r="AR877" s="175">
        <v>68</v>
      </c>
      <c r="AS877" s="137">
        <f t="shared" si="112"/>
        <v>0.0147058823529412</v>
      </c>
    </row>
    <row r="878" spans="1:45">
      <c r="A878" s="130"/>
      <c r="B878" s="43"/>
      <c r="C878" s="147" t="s">
        <v>193</v>
      </c>
      <c r="D878" s="52"/>
      <c r="E878" s="51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134"/>
      <c r="AJ878" s="134"/>
      <c r="AK878" s="53"/>
      <c r="AL878" s="53"/>
      <c r="AM878" s="134"/>
      <c r="AN878" s="134"/>
      <c r="AO878" s="134"/>
      <c r="AP878" s="134"/>
      <c r="AQ878" s="106">
        <f t="shared" si="119"/>
        <v>0</v>
      </c>
      <c r="AR878" s="175">
        <f t="shared" ref="AR877:AR878" si="121">34*4</f>
        <v>136</v>
      </c>
      <c r="AS878" s="137">
        <f t="shared" si="112"/>
        <v>0</v>
      </c>
    </row>
    <row r="879" spans="1:45">
      <c r="A879" s="130"/>
      <c r="B879" s="38" t="s">
        <v>142</v>
      </c>
      <c r="C879" s="147" t="s">
        <v>191</v>
      </c>
      <c r="D879" s="52"/>
      <c r="E879" s="51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134"/>
      <c r="AJ879" s="134"/>
      <c r="AK879" s="53"/>
      <c r="AL879" s="53"/>
      <c r="AM879" s="134"/>
      <c r="AN879" s="134"/>
      <c r="AO879" s="134"/>
      <c r="AP879" s="134"/>
      <c r="AQ879" s="106">
        <f t="shared" si="119"/>
        <v>0</v>
      </c>
      <c r="AR879" s="175">
        <f>34*1</f>
        <v>34</v>
      </c>
      <c r="AS879" s="137">
        <f t="shared" si="112"/>
        <v>0</v>
      </c>
    </row>
    <row r="880" spans="1:45">
      <c r="A880" s="130"/>
      <c r="B880" s="49"/>
      <c r="C880" s="147" t="s">
        <v>192</v>
      </c>
      <c r="D880" s="52"/>
      <c r="E880" s="51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134"/>
      <c r="AJ880" s="134"/>
      <c r="AK880" s="53"/>
      <c r="AL880" s="53"/>
      <c r="AM880" s="134"/>
      <c r="AN880" s="134"/>
      <c r="AO880" s="134"/>
      <c r="AP880" s="134"/>
      <c r="AQ880" s="106">
        <f t="shared" si="119"/>
        <v>0</v>
      </c>
      <c r="AR880" s="175">
        <f t="shared" ref="AR880:AR884" si="122">34*1</f>
        <v>34</v>
      </c>
      <c r="AS880" s="137">
        <f t="shared" si="112"/>
        <v>0</v>
      </c>
    </row>
    <row r="881" spans="1:45">
      <c r="A881" s="130"/>
      <c r="B881" s="43"/>
      <c r="C881" s="147" t="s">
        <v>193</v>
      </c>
      <c r="D881" s="52"/>
      <c r="E881" s="51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134"/>
      <c r="AJ881" s="134"/>
      <c r="AK881" s="53"/>
      <c r="AL881" s="53"/>
      <c r="AM881" s="134"/>
      <c r="AN881" s="134"/>
      <c r="AO881" s="134"/>
      <c r="AP881" s="134"/>
      <c r="AQ881" s="106">
        <f t="shared" si="119"/>
        <v>0</v>
      </c>
      <c r="AR881" s="175">
        <v>102</v>
      </c>
      <c r="AS881" s="137">
        <f t="shared" si="112"/>
        <v>0</v>
      </c>
    </row>
    <row r="882" spans="1:45">
      <c r="A882" s="130"/>
      <c r="B882" s="40" t="s">
        <v>178</v>
      </c>
      <c r="C882" s="147" t="s">
        <v>191</v>
      </c>
      <c r="D882" s="52"/>
      <c r="E882" s="51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134"/>
      <c r="AJ882" s="134"/>
      <c r="AK882" s="53"/>
      <c r="AL882" s="53"/>
      <c r="AM882" s="134"/>
      <c r="AN882" s="134"/>
      <c r="AO882" s="134"/>
      <c r="AP882" s="134"/>
      <c r="AQ882" s="106">
        <f t="shared" si="119"/>
        <v>0</v>
      </c>
      <c r="AR882" s="175">
        <f t="shared" si="122"/>
        <v>34</v>
      </c>
      <c r="AS882" s="137">
        <f t="shared" si="112"/>
        <v>0</v>
      </c>
    </row>
    <row r="883" spans="1:45">
      <c r="A883" s="130"/>
      <c r="B883" s="40"/>
      <c r="C883" s="147" t="s">
        <v>192</v>
      </c>
      <c r="D883" s="52"/>
      <c r="E883" s="51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134"/>
      <c r="AJ883" s="134"/>
      <c r="AK883" s="53"/>
      <c r="AL883" s="53"/>
      <c r="AM883" s="134"/>
      <c r="AN883" s="134"/>
      <c r="AO883" s="134"/>
      <c r="AP883" s="134"/>
      <c r="AQ883" s="106">
        <f t="shared" si="119"/>
        <v>0</v>
      </c>
      <c r="AR883" s="175">
        <f t="shared" si="122"/>
        <v>34</v>
      </c>
      <c r="AS883" s="137">
        <f t="shared" si="112"/>
        <v>0</v>
      </c>
    </row>
    <row r="884" spans="1:45">
      <c r="A884" s="130"/>
      <c r="B884" s="40"/>
      <c r="C884" s="147" t="s">
        <v>193</v>
      </c>
      <c r="D884" s="52"/>
      <c r="E884" s="51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134"/>
      <c r="AJ884" s="134"/>
      <c r="AK884" s="53"/>
      <c r="AL884" s="53"/>
      <c r="AM884" s="134"/>
      <c r="AN884" s="134"/>
      <c r="AO884" s="134"/>
      <c r="AP884" s="134"/>
      <c r="AQ884" s="106">
        <f t="shared" si="119"/>
        <v>0</v>
      </c>
      <c r="AR884" s="175">
        <f t="shared" si="122"/>
        <v>34</v>
      </c>
      <c r="AS884" s="137">
        <f t="shared" si="112"/>
        <v>0</v>
      </c>
    </row>
    <row r="885" spans="1:45">
      <c r="A885" s="130"/>
      <c r="B885" s="40" t="s">
        <v>88</v>
      </c>
      <c r="C885" s="147" t="s">
        <v>191</v>
      </c>
      <c r="D885" s="52"/>
      <c r="E885" s="51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134"/>
      <c r="AJ885" s="134"/>
      <c r="AK885" s="53"/>
      <c r="AL885" s="53"/>
      <c r="AM885" s="134"/>
      <c r="AN885" s="134"/>
      <c r="AO885" s="134"/>
      <c r="AP885" s="134"/>
      <c r="AQ885" s="106">
        <f t="shared" si="119"/>
        <v>0</v>
      </c>
      <c r="AR885" s="175">
        <f>34*2</f>
        <v>68</v>
      </c>
      <c r="AS885" s="137">
        <f t="shared" si="112"/>
        <v>0</v>
      </c>
    </row>
    <row r="886" spans="1:45">
      <c r="A886" s="130"/>
      <c r="B886" s="40"/>
      <c r="C886" s="147" t="s">
        <v>192</v>
      </c>
      <c r="D886" s="52"/>
      <c r="E886" s="51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134"/>
      <c r="AJ886" s="134"/>
      <c r="AK886" s="53"/>
      <c r="AL886" s="53"/>
      <c r="AM886" s="134"/>
      <c r="AN886" s="134"/>
      <c r="AO886" s="134"/>
      <c r="AP886" s="134"/>
      <c r="AQ886" s="106">
        <f t="shared" si="119"/>
        <v>0</v>
      </c>
      <c r="AR886" s="175">
        <f t="shared" ref="AR886:AR887" si="123">34*2</f>
        <v>68</v>
      </c>
      <c r="AS886" s="137">
        <f t="shared" si="112"/>
        <v>0</v>
      </c>
    </row>
    <row r="887" spans="1:45">
      <c r="A887" s="130"/>
      <c r="B887" s="40"/>
      <c r="C887" s="147" t="s">
        <v>193</v>
      </c>
      <c r="D887" s="52"/>
      <c r="E887" s="51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134"/>
      <c r="AJ887" s="134"/>
      <c r="AK887" s="53"/>
      <c r="AL887" s="53"/>
      <c r="AM887" s="134"/>
      <c r="AN887" s="134"/>
      <c r="AO887" s="134"/>
      <c r="AP887" s="134"/>
      <c r="AQ887" s="106">
        <f t="shared" si="119"/>
        <v>0</v>
      </c>
      <c r="AR887" s="175">
        <f t="shared" si="123"/>
        <v>68</v>
      </c>
      <c r="AS887" s="137">
        <f t="shared" si="112"/>
        <v>0</v>
      </c>
    </row>
    <row r="888" ht="14.25" customHeight="1" spans="1:45">
      <c r="A888" s="130"/>
      <c r="B888" s="38" t="s">
        <v>195</v>
      </c>
      <c r="C888" s="147" t="s">
        <v>191</v>
      </c>
      <c r="D888" s="52"/>
      <c r="E888" s="51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134"/>
      <c r="AJ888" s="134"/>
      <c r="AK888" s="53"/>
      <c r="AL888" s="53"/>
      <c r="AM888" s="134"/>
      <c r="AN888" s="134"/>
      <c r="AO888" s="134"/>
      <c r="AP888" s="134"/>
      <c r="AQ888" s="106">
        <f t="shared" si="119"/>
        <v>0</v>
      </c>
      <c r="AR888" s="175">
        <f>34*1</f>
        <v>34</v>
      </c>
      <c r="AS888" s="137">
        <f t="shared" si="112"/>
        <v>0</v>
      </c>
    </row>
    <row r="889" spans="1:45">
      <c r="A889" s="130"/>
      <c r="B889" s="49"/>
      <c r="C889" s="147" t="s">
        <v>192</v>
      </c>
      <c r="D889" s="52"/>
      <c r="E889" s="51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134"/>
      <c r="AJ889" s="134"/>
      <c r="AK889" s="53"/>
      <c r="AL889" s="53"/>
      <c r="AM889" s="134"/>
      <c r="AN889" s="134"/>
      <c r="AO889" s="134"/>
      <c r="AP889" s="134"/>
      <c r="AQ889" s="106">
        <f t="shared" si="119"/>
        <v>0</v>
      </c>
      <c r="AR889" s="175">
        <f t="shared" ref="AR889:AR890" si="124">34*1</f>
        <v>34</v>
      </c>
      <c r="AS889" s="137">
        <f t="shared" si="112"/>
        <v>0</v>
      </c>
    </row>
    <row r="890" spans="1:45">
      <c r="A890" s="130"/>
      <c r="B890" s="43"/>
      <c r="C890" s="147" t="s">
        <v>193</v>
      </c>
      <c r="D890" s="52"/>
      <c r="E890" s="51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134"/>
      <c r="AJ890" s="134"/>
      <c r="AK890" s="53"/>
      <c r="AL890" s="53"/>
      <c r="AM890" s="134"/>
      <c r="AN890" s="134"/>
      <c r="AO890" s="134"/>
      <c r="AP890" s="134"/>
      <c r="AQ890" s="106">
        <f t="shared" si="119"/>
        <v>0</v>
      </c>
      <c r="AR890" s="175">
        <f t="shared" si="124"/>
        <v>34</v>
      </c>
      <c r="AS890" s="137">
        <f t="shared" si="112"/>
        <v>0</v>
      </c>
    </row>
    <row r="891" ht="23.25" customHeight="1" spans="1:45">
      <c r="A891" s="107"/>
      <c r="B891" s="127"/>
      <c r="C891" s="127"/>
      <c r="D891" s="127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I891" s="55"/>
      <c r="AJ891" s="55"/>
      <c r="AK891" s="55"/>
      <c r="AL891" s="55"/>
      <c r="AM891" s="107"/>
      <c r="AN891" s="107"/>
      <c r="AO891" s="107"/>
      <c r="AP891" s="107"/>
      <c r="AQ891" s="107"/>
      <c r="AR891" s="107"/>
      <c r="AS891" s="107"/>
    </row>
    <row r="892" ht="124.5" customHeight="1" spans="1:45">
      <c r="A892" s="141" t="s">
        <v>196</v>
      </c>
      <c r="B892" s="142"/>
      <c r="C892" s="142"/>
      <c r="D892" s="143"/>
      <c r="E892" s="65" t="s">
        <v>55</v>
      </c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  <c r="AD892" s="65"/>
      <c r="AE892" s="65"/>
      <c r="AF892" s="65"/>
      <c r="AG892" s="65"/>
      <c r="AH892" s="65"/>
      <c r="AI892" s="65"/>
      <c r="AJ892" s="65"/>
      <c r="AK892" s="65"/>
      <c r="AL892" s="65"/>
      <c r="AM892" s="65"/>
      <c r="AN892" s="65"/>
      <c r="AO892" s="65"/>
      <c r="AP892" s="65"/>
      <c r="AQ892" s="168" t="s">
        <v>56</v>
      </c>
      <c r="AR892" s="168" t="s">
        <v>57</v>
      </c>
      <c r="AS892" s="169" t="s">
        <v>58</v>
      </c>
    </row>
    <row r="893" ht="12" customHeight="1" spans="1:45">
      <c r="A893" s="36" t="s">
        <v>59</v>
      </c>
      <c r="B893" s="146"/>
      <c r="C893" s="37"/>
      <c r="D893" s="39" t="s">
        <v>61</v>
      </c>
      <c r="E893" s="40" t="s">
        <v>62</v>
      </c>
      <c r="F893" s="40"/>
      <c r="G893" s="40"/>
      <c r="H893" s="40"/>
      <c r="I893" s="40" t="s">
        <v>63</v>
      </c>
      <c r="J893" s="40"/>
      <c r="K893" s="40"/>
      <c r="L893" s="40"/>
      <c r="M893" s="40" t="s">
        <v>64</v>
      </c>
      <c r="N893" s="40"/>
      <c r="O893" s="40"/>
      <c r="P893" s="40"/>
      <c r="Q893" s="40" t="s">
        <v>65</v>
      </c>
      <c r="R893" s="40"/>
      <c r="S893" s="40"/>
      <c r="T893" s="40"/>
      <c r="U893" s="40" t="s">
        <v>66</v>
      </c>
      <c r="V893" s="40"/>
      <c r="W893" s="40"/>
      <c r="X893" s="40" t="s">
        <v>67</v>
      </c>
      <c r="Y893" s="40"/>
      <c r="Z893" s="40"/>
      <c r="AA893" s="40"/>
      <c r="AB893" s="40" t="s">
        <v>68</v>
      </c>
      <c r="AC893" s="40"/>
      <c r="AD893" s="40"/>
      <c r="AE893" s="40" t="s">
        <v>69</v>
      </c>
      <c r="AF893" s="40"/>
      <c r="AG893" s="40"/>
      <c r="AH893" s="40"/>
      <c r="AI893" s="40"/>
      <c r="AJ893" s="40" t="s">
        <v>70</v>
      </c>
      <c r="AK893" s="40"/>
      <c r="AL893" s="40"/>
      <c r="AM893" s="40" t="s">
        <v>71</v>
      </c>
      <c r="AN893" s="40"/>
      <c r="AO893" s="40"/>
      <c r="AP893" s="40"/>
      <c r="AQ893" s="168"/>
      <c r="AR893" s="168"/>
      <c r="AS893" s="169"/>
    </row>
    <row r="894" hidden="1" spans="1:45">
      <c r="A894" s="41"/>
      <c r="B894" s="149"/>
      <c r="C894" s="42"/>
      <c r="D894" s="39" t="s">
        <v>72</v>
      </c>
      <c r="E894" s="44">
        <v>1</v>
      </c>
      <c r="F894" s="44">
        <v>2</v>
      </c>
      <c r="G894" s="44">
        <v>3</v>
      </c>
      <c r="H894" s="44">
        <v>4</v>
      </c>
      <c r="I894" s="44">
        <v>5</v>
      </c>
      <c r="J894" s="44">
        <v>6</v>
      </c>
      <c r="K894" s="44">
        <v>7</v>
      </c>
      <c r="L894" s="44">
        <v>8</v>
      </c>
      <c r="M894" s="44">
        <v>9</v>
      </c>
      <c r="N894" s="44">
        <v>10</v>
      </c>
      <c r="O894" s="44">
        <v>11</v>
      </c>
      <c r="P894" s="44">
        <v>12</v>
      </c>
      <c r="Q894" s="44">
        <v>13</v>
      </c>
      <c r="R894" s="44">
        <v>14</v>
      </c>
      <c r="S894" s="44">
        <v>15</v>
      </c>
      <c r="T894" s="44">
        <v>16</v>
      </c>
      <c r="U894" s="44">
        <v>17</v>
      </c>
      <c r="V894" s="44">
        <v>18</v>
      </c>
      <c r="W894" s="44">
        <v>19</v>
      </c>
      <c r="X894" s="44">
        <v>20</v>
      </c>
      <c r="Y894" s="44">
        <v>21</v>
      </c>
      <c r="Z894" s="44">
        <v>22</v>
      </c>
      <c r="AA894" s="44">
        <v>23</v>
      </c>
      <c r="AB894" s="44">
        <v>24</v>
      </c>
      <c r="AC894" s="44">
        <v>25</v>
      </c>
      <c r="AD894" s="44">
        <v>26</v>
      </c>
      <c r="AE894" s="44">
        <v>27</v>
      </c>
      <c r="AF894" s="44">
        <v>28</v>
      </c>
      <c r="AG894" s="44">
        <v>29</v>
      </c>
      <c r="AH894" s="44">
        <v>30</v>
      </c>
      <c r="AI894" s="44">
        <v>31</v>
      </c>
      <c r="AJ894" s="44">
        <v>32</v>
      </c>
      <c r="AK894" s="44">
        <v>33</v>
      </c>
      <c r="AL894" s="44">
        <v>34</v>
      </c>
      <c r="AM894" s="44">
        <v>35</v>
      </c>
      <c r="AN894" s="44">
        <v>36</v>
      </c>
      <c r="AO894" s="44">
        <v>37</v>
      </c>
      <c r="AP894" s="44">
        <v>38</v>
      </c>
      <c r="AQ894" s="168"/>
      <c r="AR894" s="168"/>
      <c r="AS894" s="169"/>
    </row>
    <row r="895" spans="1:45">
      <c r="A895" s="130" t="s">
        <v>90</v>
      </c>
      <c r="B895" s="38" t="s">
        <v>74</v>
      </c>
      <c r="C895" s="147" t="s">
        <v>197</v>
      </c>
      <c r="D895" s="52"/>
      <c r="E895" s="53"/>
      <c r="F895" s="53"/>
      <c r="G895" s="174" t="s">
        <v>94</v>
      </c>
      <c r="H895" s="53"/>
      <c r="I895" s="53"/>
      <c r="J895" s="53"/>
      <c r="K895" s="53"/>
      <c r="L895" s="53"/>
      <c r="M895" s="53"/>
      <c r="N895" s="53"/>
      <c r="O895" s="53"/>
      <c r="P895" s="174" t="s">
        <v>94</v>
      </c>
      <c r="Q895" s="53"/>
      <c r="R895" s="53"/>
      <c r="S895" s="53"/>
      <c r="T895" s="53"/>
      <c r="U895" s="53"/>
      <c r="V895" s="53"/>
      <c r="W895" s="53"/>
      <c r="X895" s="53"/>
      <c r="Y895" s="174" t="s">
        <v>94</v>
      </c>
      <c r="Z895" s="53"/>
      <c r="AA895" s="53"/>
      <c r="AB895" s="53"/>
      <c r="AC895" s="53"/>
      <c r="AD895" s="76" t="s">
        <v>182</v>
      </c>
      <c r="AE895" s="53"/>
      <c r="AF895" s="53"/>
      <c r="AG895" s="53"/>
      <c r="AH895" s="53"/>
      <c r="AI895" s="53"/>
      <c r="AJ895" s="174" t="s">
        <v>94</v>
      </c>
      <c r="AK895" s="53"/>
      <c r="AL895" s="53"/>
      <c r="AM895" s="134"/>
      <c r="AN895" s="134"/>
      <c r="AO895" s="134"/>
      <c r="AP895" s="134"/>
      <c r="AQ895" s="106">
        <v>5</v>
      </c>
      <c r="AR895" s="175">
        <f>34*2</f>
        <v>68</v>
      </c>
      <c r="AS895" s="137">
        <f t="shared" ref="AS895:AS954" si="125">AQ895/AR895</f>
        <v>0.0735294117647059</v>
      </c>
    </row>
    <row r="896" spans="1:45">
      <c r="A896" s="130"/>
      <c r="B896" s="49"/>
      <c r="C896" s="147" t="s">
        <v>198</v>
      </c>
      <c r="D896" s="52"/>
      <c r="E896" s="53"/>
      <c r="F896" s="53"/>
      <c r="G896" s="174" t="s">
        <v>94</v>
      </c>
      <c r="H896" s="53"/>
      <c r="I896" s="53"/>
      <c r="J896" s="53"/>
      <c r="K896" s="53"/>
      <c r="L896" s="53"/>
      <c r="M896" s="53"/>
      <c r="N896" s="53"/>
      <c r="O896" s="53"/>
      <c r="P896" s="174" t="s">
        <v>94</v>
      </c>
      <c r="Q896" s="53"/>
      <c r="R896" s="53"/>
      <c r="S896" s="53"/>
      <c r="T896" s="53"/>
      <c r="U896" s="53"/>
      <c r="V896" s="53"/>
      <c r="W896" s="53"/>
      <c r="X896" s="53"/>
      <c r="Y896" s="174" t="s">
        <v>94</v>
      </c>
      <c r="Z896" s="53"/>
      <c r="AA896" s="53"/>
      <c r="AB896" s="53"/>
      <c r="AC896" s="53"/>
      <c r="AD896" s="76" t="s">
        <v>182</v>
      </c>
      <c r="AE896" s="53"/>
      <c r="AF896" s="53"/>
      <c r="AG896" s="53"/>
      <c r="AH896" s="53"/>
      <c r="AI896" s="53"/>
      <c r="AJ896" s="174" t="s">
        <v>94</v>
      </c>
      <c r="AK896" s="53"/>
      <c r="AL896" s="53"/>
      <c r="AM896" s="134"/>
      <c r="AN896" s="134"/>
      <c r="AO896" s="134"/>
      <c r="AP896" s="134"/>
      <c r="AQ896" s="106">
        <v>5</v>
      </c>
      <c r="AR896" s="175">
        <f t="shared" ref="AR896:AR898" si="126">34*2</f>
        <v>68</v>
      </c>
      <c r="AS896" s="137">
        <f t="shared" si="125"/>
        <v>0.0735294117647059</v>
      </c>
    </row>
    <row r="897" spans="1:45">
      <c r="A897" s="130"/>
      <c r="B897" s="49"/>
      <c r="C897" s="147" t="s">
        <v>199</v>
      </c>
      <c r="D897" s="52"/>
      <c r="E897" s="53"/>
      <c r="F897" s="53"/>
      <c r="G897" s="174" t="s">
        <v>94</v>
      </c>
      <c r="H897" s="53"/>
      <c r="I897" s="53"/>
      <c r="J897" s="53"/>
      <c r="K897" s="53"/>
      <c r="L897" s="53"/>
      <c r="M897" s="53"/>
      <c r="N897" s="53"/>
      <c r="O897" s="53"/>
      <c r="P897" s="174" t="s">
        <v>94</v>
      </c>
      <c r="Q897" s="53"/>
      <c r="R897" s="53"/>
      <c r="S897" s="53"/>
      <c r="T897" s="53"/>
      <c r="U897" s="53"/>
      <c r="V897" s="53"/>
      <c r="W897" s="53"/>
      <c r="X897" s="53"/>
      <c r="Y897" s="174" t="s">
        <v>94</v>
      </c>
      <c r="Z897" s="53"/>
      <c r="AA897" s="53"/>
      <c r="AB897" s="53"/>
      <c r="AC897" s="53"/>
      <c r="AD897" s="76" t="s">
        <v>182</v>
      </c>
      <c r="AE897" s="53"/>
      <c r="AF897" s="53"/>
      <c r="AG897" s="53"/>
      <c r="AH897" s="53"/>
      <c r="AI897" s="53"/>
      <c r="AJ897" s="174" t="s">
        <v>94</v>
      </c>
      <c r="AK897" s="53"/>
      <c r="AL897" s="53"/>
      <c r="AM897" s="134"/>
      <c r="AN897" s="134"/>
      <c r="AO897" s="134"/>
      <c r="AP897" s="134"/>
      <c r="AQ897" s="106">
        <v>5</v>
      </c>
      <c r="AR897" s="175">
        <f t="shared" si="126"/>
        <v>68</v>
      </c>
      <c r="AS897" s="137">
        <f t="shared" si="125"/>
        <v>0.0735294117647059</v>
      </c>
    </row>
    <row r="898" spans="1:45">
      <c r="A898" s="130"/>
      <c r="B898" s="49"/>
      <c r="C898" s="147" t="s">
        <v>200</v>
      </c>
      <c r="D898" s="52"/>
      <c r="E898" s="53"/>
      <c r="F898" s="53"/>
      <c r="G898" s="174" t="s">
        <v>94</v>
      </c>
      <c r="H898" s="53"/>
      <c r="I898" s="53"/>
      <c r="J898" s="53"/>
      <c r="K898" s="53"/>
      <c r="L898" s="53"/>
      <c r="M898" s="53"/>
      <c r="N898" s="53"/>
      <c r="O898" s="53"/>
      <c r="P898" s="174" t="s">
        <v>94</v>
      </c>
      <c r="Q898" s="53"/>
      <c r="R898" s="53"/>
      <c r="S898" s="53"/>
      <c r="T898" s="53"/>
      <c r="U898" s="53"/>
      <c r="V898" s="53"/>
      <c r="W898" s="53"/>
      <c r="X898" s="53"/>
      <c r="Y898" s="174" t="s">
        <v>94</v>
      </c>
      <c r="Z898" s="53"/>
      <c r="AA898" s="53"/>
      <c r="AB898" s="53"/>
      <c r="AC898" s="53"/>
      <c r="AD898" s="76" t="s">
        <v>182</v>
      </c>
      <c r="AE898" s="53"/>
      <c r="AF898" s="53"/>
      <c r="AG898" s="53"/>
      <c r="AH898" s="53"/>
      <c r="AI898" s="53"/>
      <c r="AJ898" s="174" t="s">
        <v>94</v>
      </c>
      <c r="AK898" s="53"/>
      <c r="AL898" s="53"/>
      <c r="AM898" s="134"/>
      <c r="AN898" s="134"/>
      <c r="AO898" s="134"/>
      <c r="AP898" s="134"/>
      <c r="AQ898" s="106">
        <v>5</v>
      </c>
      <c r="AR898" s="175">
        <f t="shared" si="126"/>
        <v>68</v>
      </c>
      <c r="AS898" s="137">
        <f t="shared" si="125"/>
        <v>0.0735294117647059</v>
      </c>
    </row>
    <row r="899" spans="1:45">
      <c r="A899" s="130"/>
      <c r="B899" s="38" t="s">
        <v>140</v>
      </c>
      <c r="C899" s="147" t="s">
        <v>197</v>
      </c>
      <c r="D899" s="52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182" t="s">
        <v>181</v>
      </c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174" t="s">
        <v>94</v>
      </c>
      <c r="AJ899" s="53"/>
      <c r="AK899" s="53"/>
      <c r="AL899" s="53"/>
      <c r="AM899" s="134"/>
      <c r="AN899" s="134"/>
      <c r="AO899" s="134"/>
      <c r="AP899" s="134"/>
      <c r="AQ899" s="106">
        <v>2</v>
      </c>
      <c r="AR899" s="175">
        <f t="shared" ref="AR899:AR906" si="127">34*3</f>
        <v>102</v>
      </c>
      <c r="AS899" s="137">
        <f t="shared" si="125"/>
        <v>0.0196078431372549</v>
      </c>
    </row>
    <row r="900" spans="1:45">
      <c r="A900" s="130"/>
      <c r="B900" s="49"/>
      <c r="C900" s="147" t="s">
        <v>198</v>
      </c>
      <c r="D900" s="52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182" t="s">
        <v>181</v>
      </c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174" t="s">
        <v>94</v>
      </c>
      <c r="AJ900" s="53"/>
      <c r="AK900" s="53"/>
      <c r="AL900" s="53"/>
      <c r="AM900" s="134"/>
      <c r="AN900" s="134"/>
      <c r="AO900" s="134"/>
      <c r="AP900" s="134"/>
      <c r="AQ900" s="106">
        <v>2</v>
      </c>
      <c r="AR900" s="175">
        <f t="shared" si="127"/>
        <v>102</v>
      </c>
      <c r="AS900" s="137">
        <f t="shared" si="125"/>
        <v>0.0196078431372549</v>
      </c>
    </row>
    <row r="901" spans="1:45">
      <c r="A901" s="130"/>
      <c r="B901" s="49"/>
      <c r="C901" s="147" t="s">
        <v>199</v>
      </c>
      <c r="D901" s="52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182" t="s">
        <v>181</v>
      </c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174" t="s">
        <v>94</v>
      </c>
      <c r="AJ901" s="53"/>
      <c r="AK901" s="53"/>
      <c r="AL901" s="53"/>
      <c r="AM901" s="134"/>
      <c r="AN901" s="134"/>
      <c r="AO901" s="134"/>
      <c r="AP901" s="134"/>
      <c r="AQ901" s="106">
        <v>2</v>
      </c>
      <c r="AR901" s="175">
        <f t="shared" si="127"/>
        <v>102</v>
      </c>
      <c r="AS901" s="137">
        <f t="shared" si="125"/>
        <v>0.0196078431372549</v>
      </c>
    </row>
    <row r="902" spans="1:45">
      <c r="A902" s="130"/>
      <c r="B902" s="49"/>
      <c r="C902" s="147" t="s">
        <v>200</v>
      </c>
      <c r="D902" s="52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182" t="s">
        <v>181</v>
      </c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174" t="s">
        <v>94</v>
      </c>
      <c r="AJ902" s="53"/>
      <c r="AK902" s="53"/>
      <c r="AL902" s="53"/>
      <c r="AM902" s="134"/>
      <c r="AN902" s="134"/>
      <c r="AO902" s="134"/>
      <c r="AP902" s="134"/>
      <c r="AQ902" s="106">
        <v>2</v>
      </c>
      <c r="AR902" s="175">
        <f t="shared" si="127"/>
        <v>102</v>
      </c>
      <c r="AS902" s="137">
        <f t="shared" si="125"/>
        <v>0.0196078431372549</v>
      </c>
    </row>
    <row r="903" spans="1:45">
      <c r="A903" s="130"/>
      <c r="B903" s="38" t="s">
        <v>152</v>
      </c>
      <c r="C903" s="147" t="s">
        <v>197</v>
      </c>
      <c r="D903" s="132"/>
      <c r="E903" s="53"/>
      <c r="F903" s="53"/>
      <c r="G903" s="53"/>
      <c r="H903" s="53"/>
      <c r="I903" s="53"/>
      <c r="J903" s="174" t="s">
        <v>94</v>
      </c>
      <c r="K903" s="53"/>
      <c r="L903" s="53"/>
      <c r="M903" s="53"/>
      <c r="N903" s="53"/>
      <c r="O903" s="53"/>
      <c r="P903" s="53"/>
      <c r="Q903" s="53"/>
      <c r="R903" s="53"/>
      <c r="S903" s="174" t="s">
        <v>94</v>
      </c>
      <c r="T903" s="53"/>
      <c r="U903" s="53"/>
      <c r="V903" s="53"/>
      <c r="W903" s="174" t="s">
        <v>94</v>
      </c>
      <c r="X903" s="53"/>
      <c r="Y903" s="53"/>
      <c r="Z903" s="53"/>
      <c r="AA903" s="53"/>
      <c r="AB903" s="174" t="s">
        <v>94</v>
      </c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134"/>
      <c r="AN903" s="134"/>
      <c r="AO903" s="134"/>
      <c r="AP903" s="134"/>
      <c r="AQ903" s="106">
        <v>4</v>
      </c>
      <c r="AR903" s="175">
        <f t="shared" si="127"/>
        <v>102</v>
      </c>
      <c r="AS903" s="137">
        <f t="shared" si="125"/>
        <v>0.0392156862745098</v>
      </c>
    </row>
    <row r="904" spans="1:45">
      <c r="A904" s="130"/>
      <c r="B904" s="49"/>
      <c r="C904" s="147" t="s">
        <v>198</v>
      </c>
      <c r="D904" s="52"/>
      <c r="E904" s="53"/>
      <c r="F904" s="53"/>
      <c r="G904" s="53"/>
      <c r="H904" s="53"/>
      <c r="I904" s="53"/>
      <c r="J904" s="174" t="s">
        <v>94</v>
      </c>
      <c r="K904" s="53"/>
      <c r="L904" s="53"/>
      <c r="M904" s="53"/>
      <c r="N904" s="53"/>
      <c r="O904" s="53"/>
      <c r="P904" s="53"/>
      <c r="Q904" s="53"/>
      <c r="R904" s="53"/>
      <c r="S904" s="174" t="s">
        <v>94</v>
      </c>
      <c r="T904" s="53"/>
      <c r="U904" s="53"/>
      <c r="V904" s="53"/>
      <c r="W904" s="174" t="s">
        <v>94</v>
      </c>
      <c r="X904" s="53"/>
      <c r="Y904" s="53"/>
      <c r="Z904" s="53"/>
      <c r="AA904" s="53"/>
      <c r="AB904" s="174" t="s">
        <v>94</v>
      </c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134"/>
      <c r="AN904" s="134"/>
      <c r="AO904" s="134"/>
      <c r="AP904" s="134"/>
      <c r="AQ904" s="106">
        <v>4</v>
      </c>
      <c r="AR904" s="175">
        <f t="shared" si="127"/>
        <v>102</v>
      </c>
      <c r="AS904" s="137">
        <f t="shared" si="125"/>
        <v>0.0392156862745098</v>
      </c>
    </row>
    <row r="905" spans="1:45">
      <c r="A905" s="130"/>
      <c r="B905" s="49"/>
      <c r="C905" s="147" t="s">
        <v>199</v>
      </c>
      <c r="D905" s="52"/>
      <c r="E905" s="53"/>
      <c r="F905" s="53"/>
      <c r="G905" s="53"/>
      <c r="H905" s="53"/>
      <c r="I905" s="53"/>
      <c r="J905" s="174" t="s">
        <v>94</v>
      </c>
      <c r="K905" s="53"/>
      <c r="L905" s="53"/>
      <c r="M905" s="53"/>
      <c r="N905" s="53"/>
      <c r="O905" s="53"/>
      <c r="P905" s="53"/>
      <c r="Q905" s="53"/>
      <c r="R905" s="53"/>
      <c r="S905" s="174" t="s">
        <v>94</v>
      </c>
      <c r="T905" s="53"/>
      <c r="U905" s="53"/>
      <c r="V905" s="53"/>
      <c r="W905" s="174" t="s">
        <v>94</v>
      </c>
      <c r="X905" s="53"/>
      <c r="Y905" s="53"/>
      <c r="Z905" s="53"/>
      <c r="AA905" s="53"/>
      <c r="AB905" s="174" t="s">
        <v>94</v>
      </c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134"/>
      <c r="AN905" s="134"/>
      <c r="AO905" s="134"/>
      <c r="AP905" s="134"/>
      <c r="AQ905" s="106">
        <v>4</v>
      </c>
      <c r="AR905" s="175">
        <f t="shared" si="127"/>
        <v>102</v>
      </c>
      <c r="AS905" s="137">
        <f t="shared" si="125"/>
        <v>0.0392156862745098</v>
      </c>
    </row>
    <row r="906" spans="1:45">
      <c r="A906" s="130"/>
      <c r="B906" s="49"/>
      <c r="C906" s="147" t="s">
        <v>200</v>
      </c>
      <c r="D906" s="52"/>
      <c r="E906" s="53"/>
      <c r="F906" s="53"/>
      <c r="G906" s="53"/>
      <c r="H906" s="53"/>
      <c r="I906" s="53"/>
      <c r="J906" s="174" t="s">
        <v>94</v>
      </c>
      <c r="K906" s="53"/>
      <c r="L906" s="53"/>
      <c r="M906" s="53"/>
      <c r="N906" s="53"/>
      <c r="O906" s="53"/>
      <c r="P906" s="53"/>
      <c r="Q906" s="53"/>
      <c r="R906" s="53"/>
      <c r="S906" s="174" t="s">
        <v>94</v>
      </c>
      <c r="T906" s="53"/>
      <c r="U906" s="53"/>
      <c r="V906" s="53"/>
      <c r="W906" s="174" t="s">
        <v>94</v>
      </c>
      <c r="X906" s="53"/>
      <c r="Y906" s="53"/>
      <c r="Z906" s="53"/>
      <c r="AA906" s="53"/>
      <c r="AB906" s="174" t="s">
        <v>94</v>
      </c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134"/>
      <c r="AN906" s="134"/>
      <c r="AO906" s="134"/>
      <c r="AP906" s="134"/>
      <c r="AQ906" s="106">
        <v>4</v>
      </c>
      <c r="AR906" s="175">
        <f t="shared" si="127"/>
        <v>102</v>
      </c>
      <c r="AS906" s="137">
        <f t="shared" si="125"/>
        <v>0.0392156862745098</v>
      </c>
    </row>
    <row r="907" spans="1:45">
      <c r="A907" s="130"/>
      <c r="B907" s="38" t="s">
        <v>194</v>
      </c>
      <c r="C907" s="147" t="s">
        <v>197</v>
      </c>
      <c r="D907" s="52"/>
      <c r="E907" s="53"/>
      <c r="F907" s="53"/>
      <c r="G907" s="53"/>
      <c r="H907" s="176" t="s">
        <v>94</v>
      </c>
      <c r="I907" s="98"/>
      <c r="J907" s="53"/>
      <c r="K907" s="53"/>
      <c r="L907" s="53"/>
      <c r="M907" s="53"/>
      <c r="N907" s="53"/>
      <c r="O907" s="176" t="s">
        <v>94</v>
      </c>
      <c r="P907" s="53"/>
      <c r="Q907" s="53"/>
      <c r="R907" s="53"/>
      <c r="S907" s="53"/>
      <c r="T907" s="53"/>
      <c r="U907" s="53"/>
      <c r="V907" s="53"/>
      <c r="W907" s="183" t="s">
        <v>188</v>
      </c>
      <c r="X907" s="53"/>
      <c r="Y907" s="53"/>
      <c r="Z907" s="53"/>
      <c r="AA907" s="53"/>
      <c r="AB907" s="53"/>
      <c r="AC907" s="53"/>
      <c r="AD907" s="53"/>
      <c r="AE907" s="174" t="s">
        <v>94</v>
      </c>
      <c r="AF907" s="53"/>
      <c r="AG907" s="53"/>
      <c r="AH907" s="53"/>
      <c r="AI907" s="174" t="s">
        <v>94</v>
      </c>
      <c r="AJ907" s="53"/>
      <c r="AK907" s="53"/>
      <c r="AL907" s="53"/>
      <c r="AM907" s="134"/>
      <c r="AN907" s="134"/>
      <c r="AO907" s="134"/>
      <c r="AP907" s="134"/>
      <c r="AQ907" s="106">
        <v>5</v>
      </c>
      <c r="AR907" s="175">
        <v>102</v>
      </c>
      <c r="AS907" s="137">
        <f t="shared" si="125"/>
        <v>0.0490196078431373</v>
      </c>
    </row>
    <row r="908" spans="1:45">
      <c r="A908" s="130"/>
      <c r="B908" s="49"/>
      <c r="C908" s="147" t="s">
        <v>198</v>
      </c>
      <c r="D908" s="170"/>
      <c r="E908" s="53"/>
      <c r="F908" s="53"/>
      <c r="G908" s="53"/>
      <c r="H908" s="177" t="s">
        <v>94</v>
      </c>
      <c r="I908" s="53"/>
      <c r="J908" s="53"/>
      <c r="K908" s="53"/>
      <c r="L908" s="53"/>
      <c r="M908" s="53"/>
      <c r="N908" s="53"/>
      <c r="O908" s="177" t="s">
        <v>94</v>
      </c>
      <c r="P908" s="53"/>
      <c r="Q908" s="53"/>
      <c r="R908" s="53"/>
      <c r="S908" s="53"/>
      <c r="T908" s="53"/>
      <c r="U908" s="53"/>
      <c r="V908" s="53"/>
      <c r="W908" s="183" t="s">
        <v>188</v>
      </c>
      <c r="X908" s="53"/>
      <c r="Y908" s="53"/>
      <c r="Z908" s="53"/>
      <c r="AA908" s="53"/>
      <c r="AB908" s="53"/>
      <c r="AC908" s="53"/>
      <c r="AD908" s="53"/>
      <c r="AE908" s="174" t="s">
        <v>94</v>
      </c>
      <c r="AF908" s="53"/>
      <c r="AG908" s="53"/>
      <c r="AH908" s="53"/>
      <c r="AI908" s="174" t="s">
        <v>94</v>
      </c>
      <c r="AJ908" s="53"/>
      <c r="AK908" s="53"/>
      <c r="AL908" s="53"/>
      <c r="AM908" s="134"/>
      <c r="AN908" s="134"/>
      <c r="AO908" s="134"/>
      <c r="AP908" s="134"/>
      <c r="AQ908" s="106">
        <v>5</v>
      </c>
      <c r="AR908" s="175">
        <v>102</v>
      </c>
      <c r="AS908" s="137">
        <f t="shared" si="125"/>
        <v>0.0490196078431373</v>
      </c>
    </row>
    <row r="909" spans="1:45">
      <c r="A909" s="130"/>
      <c r="B909" s="49"/>
      <c r="C909" s="147" t="s">
        <v>199</v>
      </c>
      <c r="D909" s="52"/>
      <c r="E909" s="53"/>
      <c r="F909" s="53"/>
      <c r="G909" s="53"/>
      <c r="H909" s="53"/>
      <c r="I909" s="53"/>
      <c r="J909" s="174" t="s">
        <v>94</v>
      </c>
      <c r="K909" s="53"/>
      <c r="L909" s="53"/>
      <c r="M909" s="174" t="s">
        <v>94</v>
      </c>
      <c r="N909" s="53"/>
      <c r="O909" s="53"/>
      <c r="P909" s="174" t="s">
        <v>94</v>
      </c>
      <c r="Q909" s="53"/>
      <c r="R909" s="53"/>
      <c r="S909" s="53"/>
      <c r="T909" s="53"/>
      <c r="U909" s="53"/>
      <c r="V909" s="53"/>
      <c r="W909" s="183" t="s">
        <v>188</v>
      </c>
      <c r="X909" s="53"/>
      <c r="Y909" s="76" t="s">
        <v>94</v>
      </c>
      <c r="Z909" s="53"/>
      <c r="AA909" s="76" t="s">
        <v>94</v>
      </c>
      <c r="AB909" s="53"/>
      <c r="AC909" s="53"/>
      <c r="AD909" s="76" t="s">
        <v>94</v>
      </c>
      <c r="AE909" s="53"/>
      <c r="AF909" s="53"/>
      <c r="AG909" s="53"/>
      <c r="AH909" s="53"/>
      <c r="AI909" s="174" t="s">
        <v>94</v>
      </c>
      <c r="AJ909" s="134"/>
      <c r="AK909" s="53"/>
      <c r="AL909" s="53"/>
      <c r="AM909" s="134"/>
      <c r="AN909" s="134"/>
      <c r="AO909" s="134"/>
      <c r="AP909" s="134"/>
      <c r="AQ909" s="106">
        <v>8</v>
      </c>
      <c r="AR909" s="175">
        <f t="shared" ref="AR908:AR909" si="128">34*4</f>
        <v>136</v>
      </c>
      <c r="AS909" s="137">
        <f t="shared" si="125"/>
        <v>0.0588235294117647</v>
      </c>
    </row>
    <row r="910" spans="1:45">
      <c r="A910" s="130"/>
      <c r="B910" s="49"/>
      <c r="C910" s="147" t="s">
        <v>200</v>
      </c>
      <c r="D910" s="52"/>
      <c r="E910" s="53"/>
      <c r="F910" s="53"/>
      <c r="G910" s="53"/>
      <c r="H910" s="174" t="s">
        <v>94</v>
      </c>
      <c r="I910" s="53"/>
      <c r="J910" s="53"/>
      <c r="K910" s="53"/>
      <c r="L910" s="53"/>
      <c r="M910" s="53"/>
      <c r="N910" s="53"/>
      <c r="O910" s="174" t="s">
        <v>94</v>
      </c>
      <c r="P910" s="53"/>
      <c r="Q910" s="53"/>
      <c r="R910" s="53"/>
      <c r="S910" s="53"/>
      <c r="T910" s="53"/>
      <c r="U910" s="53"/>
      <c r="V910" s="53"/>
      <c r="W910" s="183" t="s">
        <v>188</v>
      </c>
      <c r="X910" s="53"/>
      <c r="Y910" s="53"/>
      <c r="Z910" s="53"/>
      <c r="AA910" s="53"/>
      <c r="AB910" s="53"/>
      <c r="AC910" s="53"/>
      <c r="AD910" s="53"/>
      <c r="AE910" s="174" t="s">
        <v>94</v>
      </c>
      <c r="AF910" s="53"/>
      <c r="AG910" s="53"/>
      <c r="AH910" s="53"/>
      <c r="AI910" s="174" t="s">
        <v>94</v>
      </c>
      <c r="AJ910" s="134"/>
      <c r="AK910" s="53"/>
      <c r="AL910" s="53"/>
      <c r="AM910" s="134"/>
      <c r="AN910" s="134"/>
      <c r="AO910" s="134"/>
      <c r="AP910" s="134"/>
      <c r="AQ910" s="106">
        <v>5</v>
      </c>
      <c r="AR910" s="175">
        <v>102</v>
      </c>
      <c r="AS910" s="137">
        <f t="shared" si="125"/>
        <v>0.0490196078431373</v>
      </c>
    </row>
    <row r="911" spans="1:45">
      <c r="A911" s="130"/>
      <c r="B911" s="38" t="s">
        <v>164</v>
      </c>
      <c r="C911" s="147" t="s">
        <v>197</v>
      </c>
      <c r="D911" s="52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184"/>
      <c r="X911" s="53"/>
      <c r="Y911" s="53"/>
      <c r="Z911" s="53"/>
      <c r="AA911" s="53"/>
      <c r="AB911" s="53"/>
      <c r="AC911" s="53"/>
      <c r="AD911" s="53"/>
      <c r="AE911" s="53"/>
      <c r="AF911" s="174" t="s">
        <v>94</v>
      </c>
      <c r="AG911" s="53"/>
      <c r="AH911" s="53"/>
      <c r="AI911" s="134"/>
      <c r="AJ911" s="134"/>
      <c r="AK911" s="174" t="s">
        <v>94</v>
      </c>
      <c r="AL911" s="53"/>
      <c r="AM911" s="134"/>
      <c r="AN911" s="134"/>
      <c r="AO911" s="134"/>
      <c r="AP911" s="134"/>
      <c r="AQ911" s="106">
        <v>2</v>
      </c>
      <c r="AR911" s="175">
        <v>34</v>
      </c>
      <c r="AS911" s="137">
        <f t="shared" si="125"/>
        <v>0.0588235294117647</v>
      </c>
    </row>
    <row r="912" spans="1:45">
      <c r="A912" s="130"/>
      <c r="B912" s="49"/>
      <c r="C912" s="147" t="s">
        <v>198</v>
      </c>
      <c r="D912" s="52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174" t="s">
        <v>94</v>
      </c>
      <c r="AG912" s="53"/>
      <c r="AH912" s="53"/>
      <c r="AI912" s="134"/>
      <c r="AJ912" s="134"/>
      <c r="AK912" s="174" t="s">
        <v>94</v>
      </c>
      <c r="AL912" s="53"/>
      <c r="AM912" s="134"/>
      <c r="AN912" s="134"/>
      <c r="AO912" s="134"/>
      <c r="AP912" s="134"/>
      <c r="AQ912" s="106">
        <v>2</v>
      </c>
      <c r="AR912" s="175">
        <v>34</v>
      </c>
      <c r="AS912" s="137">
        <f t="shared" si="125"/>
        <v>0.0588235294117647</v>
      </c>
    </row>
    <row r="913" spans="1:45">
      <c r="A913" s="130"/>
      <c r="B913" s="49"/>
      <c r="C913" s="147" t="s">
        <v>199</v>
      </c>
      <c r="D913" s="52"/>
      <c r="E913" s="53"/>
      <c r="F913" s="53"/>
      <c r="G913" s="53"/>
      <c r="H913" s="53"/>
      <c r="I913" s="174" t="s">
        <v>94</v>
      </c>
      <c r="J913" s="53"/>
      <c r="K913" s="53"/>
      <c r="L913" s="53"/>
      <c r="M913" s="53"/>
      <c r="N913" s="174" t="s">
        <v>94</v>
      </c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76" t="s">
        <v>94</v>
      </c>
      <c r="AC913" s="53"/>
      <c r="AD913" s="53"/>
      <c r="AE913" s="76" t="s">
        <v>94</v>
      </c>
      <c r="AF913" s="53"/>
      <c r="AG913" s="76" t="s">
        <v>94</v>
      </c>
      <c r="AH913" s="53"/>
      <c r="AI913" s="174" t="s">
        <v>94</v>
      </c>
      <c r="AJ913" s="134"/>
      <c r="AL913" s="53"/>
      <c r="AM913" s="134"/>
      <c r="AN913" s="134"/>
      <c r="AO913" s="134"/>
      <c r="AP913" s="134"/>
      <c r="AQ913" s="106">
        <v>6</v>
      </c>
      <c r="AR913" s="175">
        <f t="shared" ref="AR912:AR913" si="129">34*3</f>
        <v>102</v>
      </c>
      <c r="AS913" s="137">
        <f t="shared" si="125"/>
        <v>0.0588235294117647</v>
      </c>
    </row>
    <row r="914" spans="1:45">
      <c r="A914" s="130"/>
      <c r="B914" s="49"/>
      <c r="C914" s="147" t="s">
        <v>200</v>
      </c>
      <c r="D914" s="52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174" t="s">
        <v>94</v>
      </c>
      <c r="AG914" s="53"/>
      <c r="AH914" s="53"/>
      <c r="AI914" s="134"/>
      <c r="AJ914" s="134"/>
      <c r="AK914" s="174" t="s">
        <v>94</v>
      </c>
      <c r="AL914" s="53"/>
      <c r="AM914" s="134"/>
      <c r="AN914" s="134"/>
      <c r="AO914" s="134"/>
      <c r="AP914" s="134"/>
      <c r="AQ914" s="106">
        <v>2</v>
      </c>
      <c r="AR914" s="175">
        <v>34</v>
      </c>
      <c r="AS914" s="137">
        <f t="shared" si="125"/>
        <v>0.0588235294117647</v>
      </c>
    </row>
    <row r="915" spans="1:45">
      <c r="A915" s="130"/>
      <c r="B915" s="38" t="s">
        <v>165</v>
      </c>
      <c r="C915" s="147" t="s">
        <v>197</v>
      </c>
      <c r="D915" s="52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176" t="s">
        <v>94</v>
      </c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134"/>
      <c r="AJ915" s="134"/>
      <c r="AK915" s="174" t="s">
        <v>94</v>
      </c>
      <c r="AL915" s="53"/>
      <c r="AM915" s="134"/>
      <c r="AN915" s="134"/>
      <c r="AO915" s="134"/>
      <c r="AP915" s="134"/>
      <c r="AQ915" s="106">
        <v>2</v>
      </c>
      <c r="AR915" s="175">
        <f>34*1</f>
        <v>34</v>
      </c>
      <c r="AS915" s="137">
        <f t="shared" si="125"/>
        <v>0.0588235294117647</v>
      </c>
    </row>
    <row r="916" spans="1:45">
      <c r="A916" s="130"/>
      <c r="B916" s="49"/>
      <c r="C916" s="147" t="s">
        <v>198</v>
      </c>
      <c r="D916" s="52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177" t="s">
        <v>94</v>
      </c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134"/>
      <c r="AJ916" s="134"/>
      <c r="AK916" s="174" t="s">
        <v>94</v>
      </c>
      <c r="AL916" s="53"/>
      <c r="AM916" s="134"/>
      <c r="AN916" s="134"/>
      <c r="AO916" s="134"/>
      <c r="AP916" s="134"/>
      <c r="AQ916" s="106">
        <v>2</v>
      </c>
      <c r="AR916" s="175">
        <f>34*1</f>
        <v>34</v>
      </c>
      <c r="AS916" s="137">
        <f t="shared" si="125"/>
        <v>0.0588235294117647</v>
      </c>
    </row>
    <row r="917" spans="1:45">
      <c r="A917" s="130"/>
      <c r="B917" s="49"/>
      <c r="C917" s="147" t="s">
        <v>199</v>
      </c>
      <c r="D917" s="52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177" t="s">
        <v>94</v>
      </c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174" t="s">
        <v>94</v>
      </c>
      <c r="AJ917" s="134"/>
      <c r="AK917" s="53"/>
      <c r="AL917" s="53"/>
      <c r="AM917" s="134"/>
      <c r="AN917" s="134"/>
      <c r="AO917" s="134"/>
      <c r="AP917" s="134"/>
      <c r="AQ917" s="106">
        <v>2</v>
      </c>
      <c r="AR917" s="175">
        <f>34*1</f>
        <v>34</v>
      </c>
      <c r="AS917" s="137">
        <f t="shared" si="125"/>
        <v>0.0588235294117647</v>
      </c>
    </row>
    <row r="918" spans="1:45">
      <c r="A918" s="130"/>
      <c r="B918" s="49"/>
      <c r="C918" s="147" t="s">
        <v>200</v>
      </c>
      <c r="D918" s="52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174" t="s">
        <v>94</v>
      </c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134"/>
      <c r="AJ918" s="134"/>
      <c r="AK918" s="174" t="s">
        <v>94</v>
      </c>
      <c r="AL918" s="53"/>
      <c r="AM918" s="134"/>
      <c r="AN918" s="134"/>
      <c r="AO918" s="134"/>
      <c r="AP918" s="134"/>
      <c r="AQ918" s="106">
        <v>2</v>
      </c>
      <c r="AR918" s="175">
        <v>34</v>
      </c>
      <c r="AS918" s="137">
        <f t="shared" si="125"/>
        <v>0.0588235294117647</v>
      </c>
    </row>
    <row r="919" spans="1:45">
      <c r="A919" s="130"/>
      <c r="B919" s="38" t="s">
        <v>166</v>
      </c>
      <c r="C919" s="147" t="s">
        <v>197</v>
      </c>
      <c r="D919" s="52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174" t="s">
        <v>94</v>
      </c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134"/>
      <c r="AJ919" s="134"/>
      <c r="AK919" s="53"/>
      <c r="AL919" s="53"/>
      <c r="AM919" s="134"/>
      <c r="AN919" s="134"/>
      <c r="AO919" s="134"/>
      <c r="AP919" s="134"/>
      <c r="AQ919" s="106">
        <v>1</v>
      </c>
      <c r="AR919" s="175">
        <f>34*1</f>
        <v>34</v>
      </c>
      <c r="AS919" s="137">
        <f t="shared" si="125"/>
        <v>0.0294117647058824</v>
      </c>
    </row>
    <row r="920" spans="1:45">
      <c r="A920" s="130"/>
      <c r="B920" s="49"/>
      <c r="C920" s="147" t="s">
        <v>198</v>
      </c>
      <c r="D920" s="52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174" t="s">
        <v>94</v>
      </c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134"/>
      <c r="AJ920" s="134"/>
      <c r="AK920" s="53"/>
      <c r="AL920" s="53"/>
      <c r="AM920" s="134"/>
      <c r="AN920" s="134"/>
      <c r="AO920" s="134"/>
      <c r="AP920" s="134"/>
      <c r="AQ920" s="106">
        <v>1</v>
      </c>
      <c r="AR920" s="175">
        <v>136</v>
      </c>
      <c r="AS920" s="137">
        <f t="shared" si="125"/>
        <v>0.00735294117647059</v>
      </c>
    </row>
    <row r="921" spans="1:45">
      <c r="A921" s="130"/>
      <c r="B921" s="49"/>
      <c r="C921" s="147" t="s">
        <v>199</v>
      </c>
      <c r="D921" s="52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174" t="s">
        <v>94</v>
      </c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134"/>
      <c r="AJ921" s="134"/>
      <c r="AK921" s="53"/>
      <c r="AL921" s="53"/>
      <c r="AM921" s="134"/>
      <c r="AN921" s="134"/>
      <c r="AO921" s="134"/>
      <c r="AP921" s="134"/>
      <c r="AQ921" s="106">
        <v>1</v>
      </c>
      <c r="AR921" s="175">
        <f>34*1</f>
        <v>34</v>
      </c>
      <c r="AS921" s="137">
        <f t="shared" si="125"/>
        <v>0.0294117647058824</v>
      </c>
    </row>
    <row r="922" spans="1:45">
      <c r="A922" s="130"/>
      <c r="B922" s="49"/>
      <c r="C922" s="147" t="s">
        <v>200</v>
      </c>
      <c r="D922" s="52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174" t="s">
        <v>94</v>
      </c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134"/>
      <c r="AJ922" s="134"/>
      <c r="AK922" s="53"/>
      <c r="AL922" s="53"/>
      <c r="AM922" s="134"/>
      <c r="AN922" s="134"/>
      <c r="AO922" s="134"/>
      <c r="AP922" s="134"/>
      <c r="AQ922" s="106">
        <v>1</v>
      </c>
      <c r="AR922" s="175">
        <v>34</v>
      </c>
      <c r="AS922" s="137">
        <f t="shared" si="125"/>
        <v>0.0294117647058824</v>
      </c>
    </row>
    <row r="923" spans="1:45">
      <c r="A923" s="130"/>
      <c r="B923" s="38" t="s">
        <v>167</v>
      </c>
      <c r="C923" s="147" t="s">
        <v>197</v>
      </c>
      <c r="D923" s="52"/>
      <c r="E923" s="53"/>
      <c r="F923" s="53"/>
      <c r="G923" s="53"/>
      <c r="H923" s="53"/>
      <c r="I923" s="53"/>
      <c r="J923" s="174" t="s">
        <v>94</v>
      </c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174" t="s">
        <v>94</v>
      </c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134"/>
      <c r="AJ923" s="174" t="s">
        <v>94</v>
      </c>
      <c r="AK923" s="53"/>
      <c r="AL923" s="53"/>
      <c r="AM923" s="134"/>
      <c r="AN923" s="134"/>
      <c r="AO923" s="134"/>
      <c r="AP923" s="134"/>
      <c r="AQ923" s="106">
        <v>3</v>
      </c>
      <c r="AR923" s="175">
        <f>34*2</f>
        <v>68</v>
      </c>
      <c r="AS923" s="137">
        <f t="shared" si="125"/>
        <v>0.0441176470588235</v>
      </c>
    </row>
    <row r="924" spans="1:45">
      <c r="A924" s="130"/>
      <c r="B924" s="49"/>
      <c r="C924" s="147" t="s">
        <v>198</v>
      </c>
      <c r="D924" s="52"/>
      <c r="E924" s="53"/>
      <c r="F924" s="53"/>
      <c r="G924" s="53"/>
      <c r="H924" s="53"/>
      <c r="I924" s="53"/>
      <c r="J924" s="174" t="s">
        <v>94</v>
      </c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174" t="s">
        <v>94</v>
      </c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134"/>
      <c r="AJ924" s="174" t="s">
        <v>94</v>
      </c>
      <c r="AK924" s="53"/>
      <c r="AL924" s="53"/>
      <c r="AM924" s="134"/>
      <c r="AN924" s="134"/>
      <c r="AO924" s="134"/>
      <c r="AP924" s="134"/>
      <c r="AQ924" s="106">
        <v>3</v>
      </c>
      <c r="AR924" s="175">
        <f t="shared" ref="AR924:AR925" si="130">34*2</f>
        <v>68</v>
      </c>
      <c r="AS924" s="137">
        <f t="shared" si="125"/>
        <v>0.0441176470588235</v>
      </c>
    </row>
    <row r="925" spans="1:45">
      <c r="A925" s="130"/>
      <c r="B925" s="49"/>
      <c r="C925" s="147" t="s">
        <v>199</v>
      </c>
      <c r="D925" s="52"/>
      <c r="E925" s="53"/>
      <c r="F925" s="53"/>
      <c r="G925" s="53"/>
      <c r="H925" s="53"/>
      <c r="I925" s="53"/>
      <c r="J925" s="174" t="s">
        <v>94</v>
      </c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174" t="s">
        <v>94</v>
      </c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134"/>
      <c r="AJ925" s="174" t="s">
        <v>94</v>
      </c>
      <c r="AK925" s="53"/>
      <c r="AL925" s="53"/>
      <c r="AM925" s="134"/>
      <c r="AN925" s="134"/>
      <c r="AO925" s="134"/>
      <c r="AP925" s="134"/>
      <c r="AQ925" s="106">
        <v>3</v>
      </c>
      <c r="AR925" s="175">
        <f t="shared" si="130"/>
        <v>68</v>
      </c>
      <c r="AS925" s="137">
        <f t="shared" si="125"/>
        <v>0.0441176470588235</v>
      </c>
    </row>
    <row r="926" spans="1:45">
      <c r="A926" s="130"/>
      <c r="B926" s="43"/>
      <c r="C926" s="147" t="s">
        <v>200</v>
      </c>
      <c r="D926" s="52"/>
      <c r="E926" s="53"/>
      <c r="F926" s="53"/>
      <c r="G926" s="53"/>
      <c r="H926" s="53"/>
      <c r="I926" s="53"/>
      <c r="J926" s="174" t="s">
        <v>94</v>
      </c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174" t="s">
        <v>94</v>
      </c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134"/>
      <c r="AJ926" s="174" t="s">
        <v>94</v>
      </c>
      <c r="AK926" s="53"/>
      <c r="AL926" s="53"/>
      <c r="AM926" s="134"/>
      <c r="AN926" s="134"/>
      <c r="AO926" s="134"/>
      <c r="AP926" s="134"/>
      <c r="AQ926" s="106">
        <v>3</v>
      </c>
      <c r="AR926" s="175">
        <v>68</v>
      </c>
      <c r="AS926" s="137">
        <f t="shared" si="125"/>
        <v>0.0441176470588235</v>
      </c>
    </row>
    <row r="927" spans="1:45">
      <c r="A927" s="130"/>
      <c r="B927" s="38" t="s">
        <v>177</v>
      </c>
      <c r="C927" s="147" t="s">
        <v>197</v>
      </c>
      <c r="D927" s="52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76" t="s">
        <v>94</v>
      </c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174" t="s">
        <v>94</v>
      </c>
      <c r="AG927" s="53"/>
      <c r="AH927" s="53"/>
      <c r="AI927" s="53"/>
      <c r="AJ927" s="134"/>
      <c r="AK927" s="53"/>
      <c r="AL927" s="53"/>
      <c r="AM927" s="134"/>
      <c r="AN927" s="134"/>
      <c r="AO927" s="134"/>
      <c r="AP927" s="134"/>
      <c r="AQ927" s="106">
        <v>2</v>
      </c>
      <c r="AR927" s="175">
        <f>34*1</f>
        <v>34</v>
      </c>
      <c r="AS927" s="137">
        <f t="shared" si="125"/>
        <v>0.0588235294117647</v>
      </c>
    </row>
    <row r="928" spans="1:45">
      <c r="A928" s="130"/>
      <c r="B928" s="49"/>
      <c r="C928" s="147" t="s">
        <v>198</v>
      </c>
      <c r="D928" s="52"/>
      <c r="E928" s="53"/>
      <c r="F928" s="53"/>
      <c r="G928" s="53"/>
      <c r="H928" s="53"/>
      <c r="I928" s="53"/>
      <c r="J928" s="76" t="s">
        <v>94</v>
      </c>
      <c r="K928" s="53"/>
      <c r="L928" s="53"/>
      <c r="M928" s="53"/>
      <c r="N928" s="53"/>
      <c r="O928" s="53"/>
      <c r="P928" s="53"/>
      <c r="Q928" s="76" t="s">
        <v>94</v>
      </c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174" t="s">
        <v>94</v>
      </c>
      <c r="AG928" s="53"/>
      <c r="AH928" s="53"/>
      <c r="AI928" s="174" t="s">
        <v>94</v>
      </c>
      <c r="AJ928" s="134"/>
      <c r="AK928" s="53"/>
      <c r="AL928" s="53"/>
      <c r="AM928" s="134"/>
      <c r="AN928" s="134"/>
      <c r="AO928" s="134"/>
      <c r="AP928" s="134"/>
      <c r="AQ928" s="106">
        <v>4</v>
      </c>
      <c r="AR928" s="175">
        <v>102</v>
      </c>
      <c r="AS928" s="137">
        <f t="shared" si="125"/>
        <v>0.0392156862745098</v>
      </c>
    </row>
    <row r="929" spans="1:45">
      <c r="A929" s="130"/>
      <c r="B929" s="49"/>
      <c r="C929" s="147" t="s">
        <v>199</v>
      </c>
      <c r="D929" s="52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76" t="s">
        <v>94</v>
      </c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174" t="s">
        <v>94</v>
      </c>
      <c r="AG929" s="53"/>
      <c r="AH929" s="53"/>
      <c r="AI929" s="53"/>
      <c r="AJ929" s="134"/>
      <c r="AK929" s="53"/>
      <c r="AL929" s="53"/>
      <c r="AM929" s="134"/>
      <c r="AN929" s="134"/>
      <c r="AO929" s="134"/>
      <c r="AP929" s="134"/>
      <c r="AQ929" s="106">
        <v>2</v>
      </c>
      <c r="AR929" s="175">
        <f>34*1</f>
        <v>34</v>
      </c>
      <c r="AS929" s="137">
        <f t="shared" si="125"/>
        <v>0.0588235294117647</v>
      </c>
    </row>
    <row r="930" spans="1:45">
      <c r="A930" s="130"/>
      <c r="B930" s="43"/>
      <c r="C930" s="147" t="s">
        <v>200</v>
      </c>
      <c r="D930" s="52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76" t="s">
        <v>94</v>
      </c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174" t="s">
        <v>94</v>
      </c>
      <c r="AG930" s="53"/>
      <c r="AH930" s="53"/>
      <c r="AI930" s="53"/>
      <c r="AJ930" s="134"/>
      <c r="AK930" s="53"/>
      <c r="AL930" s="53"/>
      <c r="AM930" s="134"/>
      <c r="AN930" s="134"/>
      <c r="AO930" s="134"/>
      <c r="AP930" s="134"/>
      <c r="AQ930" s="106">
        <v>2</v>
      </c>
      <c r="AR930" s="175">
        <v>34</v>
      </c>
      <c r="AS930" s="137">
        <f t="shared" si="125"/>
        <v>0.0588235294117647</v>
      </c>
    </row>
    <row r="931" spans="1:45">
      <c r="A931" s="130"/>
      <c r="B931" s="38" t="s">
        <v>143</v>
      </c>
      <c r="C931" s="147" t="s">
        <v>197</v>
      </c>
      <c r="D931" s="52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134"/>
      <c r="AJ931" s="134"/>
      <c r="AK931" s="53"/>
      <c r="AL931" s="53"/>
      <c r="AM931" s="134"/>
      <c r="AN931" s="134"/>
      <c r="AO931" s="134"/>
      <c r="AP931" s="134"/>
      <c r="AQ931" s="106">
        <v>0</v>
      </c>
      <c r="AR931" s="175">
        <f>34*1</f>
        <v>34</v>
      </c>
      <c r="AS931" s="137">
        <f t="shared" si="125"/>
        <v>0</v>
      </c>
    </row>
    <row r="932" spans="1:45">
      <c r="A932" s="130"/>
      <c r="B932" s="49"/>
      <c r="C932" s="147" t="s">
        <v>198</v>
      </c>
      <c r="D932" s="52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134"/>
      <c r="AJ932" s="134"/>
      <c r="AK932" s="53"/>
      <c r="AL932" s="53"/>
      <c r="AM932" s="134"/>
      <c r="AN932" s="134"/>
      <c r="AO932" s="134"/>
      <c r="AP932" s="134"/>
      <c r="AQ932" s="106">
        <f>SUM(E932:AP932)</f>
        <v>0</v>
      </c>
      <c r="AR932" s="175">
        <v>102</v>
      </c>
      <c r="AS932" s="137">
        <f t="shared" si="125"/>
        <v>0</v>
      </c>
    </row>
    <row r="933" spans="1:45">
      <c r="A933" s="130"/>
      <c r="B933" s="49"/>
      <c r="C933" s="147" t="s">
        <v>199</v>
      </c>
      <c r="D933" s="52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134"/>
      <c r="AJ933" s="134"/>
      <c r="AK933" s="53"/>
      <c r="AL933" s="53"/>
      <c r="AM933" s="134"/>
      <c r="AN933" s="134"/>
      <c r="AO933" s="134"/>
      <c r="AP933" s="134"/>
      <c r="AQ933" s="106">
        <f>SUM(E933:AP933)</f>
        <v>0</v>
      </c>
      <c r="AR933" s="175">
        <f>34*1</f>
        <v>34</v>
      </c>
      <c r="AS933" s="137">
        <f t="shared" si="125"/>
        <v>0</v>
      </c>
    </row>
    <row r="934" spans="1:45">
      <c r="A934" s="130"/>
      <c r="B934" s="49"/>
      <c r="C934" s="147" t="s">
        <v>200</v>
      </c>
      <c r="D934" s="52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9"/>
      <c r="AF934" s="53"/>
      <c r="AG934" s="53"/>
      <c r="AH934" s="53"/>
      <c r="AI934" s="134"/>
      <c r="AJ934" s="134"/>
      <c r="AK934" s="53"/>
      <c r="AL934" s="53"/>
      <c r="AM934" s="134"/>
      <c r="AN934" s="134"/>
      <c r="AO934" s="134"/>
      <c r="AP934" s="134"/>
      <c r="AQ934" s="106">
        <v>0</v>
      </c>
      <c r="AR934" s="175">
        <f>34*1</f>
        <v>34</v>
      </c>
      <c r="AS934" s="137">
        <f t="shared" si="125"/>
        <v>0</v>
      </c>
    </row>
    <row r="935" spans="1:45">
      <c r="A935" s="130"/>
      <c r="B935" s="38" t="s">
        <v>141</v>
      </c>
      <c r="C935" s="147" t="s">
        <v>197</v>
      </c>
      <c r="D935" s="52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134"/>
      <c r="AJ935" s="134"/>
      <c r="AK935" s="53"/>
      <c r="AL935" s="53"/>
      <c r="AM935" s="134"/>
      <c r="AN935" s="134"/>
      <c r="AO935" s="134"/>
      <c r="AP935" s="134"/>
      <c r="AQ935" s="106">
        <f>SUM(E935:AP935)</f>
        <v>0</v>
      </c>
      <c r="AR935" s="186">
        <v>136</v>
      </c>
      <c r="AS935" s="137">
        <f t="shared" si="125"/>
        <v>0</v>
      </c>
    </row>
    <row r="936" spans="1:45">
      <c r="A936" s="130"/>
      <c r="B936" s="49"/>
      <c r="C936" s="147" t="s">
        <v>198</v>
      </c>
      <c r="D936" s="52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134"/>
      <c r="AJ936" s="134"/>
      <c r="AK936" s="53"/>
      <c r="AL936" s="53"/>
      <c r="AM936" s="134"/>
      <c r="AN936" s="134"/>
      <c r="AO936" s="134"/>
      <c r="AP936" s="134"/>
      <c r="AQ936" s="106">
        <f>SUM(E936:AP936)</f>
        <v>0</v>
      </c>
      <c r="AR936" s="186">
        <f t="shared" ref="AR936:AR937" si="131">34*2</f>
        <v>68</v>
      </c>
      <c r="AS936" s="137">
        <f t="shared" si="125"/>
        <v>0</v>
      </c>
    </row>
    <row r="937" spans="1:45">
      <c r="A937" s="130"/>
      <c r="B937" s="49"/>
      <c r="C937" s="147" t="s">
        <v>199</v>
      </c>
      <c r="D937" s="52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134"/>
      <c r="AJ937" s="134"/>
      <c r="AK937" s="53"/>
      <c r="AL937" s="53"/>
      <c r="AM937" s="134"/>
      <c r="AN937" s="134"/>
      <c r="AO937" s="134"/>
      <c r="AP937" s="134"/>
      <c r="AQ937" s="106">
        <f>SUM(E937:AP937)</f>
        <v>0</v>
      </c>
      <c r="AR937" s="186">
        <f t="shared" si="131"/>
        <v>68</v>
      </c>
      <c r="AS937" s="137">
        <f t="shared" si="125"/>
        <v>0</v>
      </c>
    </row>
    <row r="938" spans="1:45">
      <c r="A938" s="130"/>
      <c r="B938" s="49"/>
      <c r="C938" s="147" t="s">
        <v>200</v>
      </c>
      <c r="D938" s="52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134"/>
      <c r="AJ938" s="134"/>
      <c r="AK938" s="53"/>
      <c r="AL938" s="53"/>
      <c r="AM938" s="134"/>
      <c r="AN938" s="134"/>
      <c r="AO938" s="134"/>
      <c r="AP938" s="134"/>
      <c r="AQ938" s="106">
        <v>0</v>
      </c>
      <c r="AR938" s="186">
        <v>68</v>
      </c>
      <c r="AS938" s="137">
        <f t="shared" si="125"/>
        <v>0</v>
      </c>
    </row>
    <row r="939" spans="1:45">
      <c r="A939" s="130"/>
      <c r="B939" s="38" t="s">
        <v>189</v>
      </c>
      <c r="C939" s="147" t="s">
        <v>197</v>
      </c>
      <c r="D939" s="52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134"/>
      <c r="AJ939" s="134"/>
      <c r="AK939" s="53"/>
      <c r="AL939" s="53"/>
      <c r="AM939" s="134"/>
      <c r="AN939" s="134"/>
      <c r="AO939" s="134"/>
      <c r="AP939" s="134"/>
      <c r="AQ939" s="106">
        <f>SUM(E939:AP939)</f>
        <v>0</v>
      </c>
      <c r="AR939" s="186">
        <v>136</v>
      </c>
      <c r="AS939" s="137">
        <f t="shared" si="125"/>
        <v>0</v>
      </c>
    </row>
    <row r="940" spans="1:45">
      <c r="A940" s="130"/>
      <c r="B940" s="49"/>
      <c r="C940" s="147" t="s">
        <v>198</v>
      </c>
      <c r="D940" s="52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134"/>
      <c r="AJ940" s="134"/>
      <c r="AK940" s="53"/>
      <c r="AL940" s="53"/>
      <c r="AM940" s="134"/>
      <c r="AN940" s="134"/>
      <c r="AO940" s="134"/>
      <c r="AP940" s="134"/>
      <c r="AQ940" s="106">
        <f>SUM(E940:AP940)</f>
        <v>0</v>
      </c>
      <c r="AR940" s="186">
        <f t="shared" ref="AR940:AR941" si="132">34*1.5</f>
        <v>51</v>
      </c>
      <c r="AS940" s="137">
        <f t="shared" si="125"/>
        <v>0</v>
      </c>
    </row>
    <row r="941" spans="1:45">
      <c r="A941" s="130"/>
      <c r="B941" s="49"/>
      <c r="C941" s="147" t="s">
        <v>199</v>
      </c>
      <c r="D941" s="52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134"/>
      <c r="AJ941" s="134"/>
      <c r="AK941" s="53"/>
      <c r="AL941" s="53"/>
      <c r="AM941" s="134"/>
      <c r="AN941" s="134"/>
      <c r="AO941" s="134"/>
      <c r="AP941" s="134"/>
      <c r="AQ941" s="106">
        <f>SUM(E941:AP941)</f>
        <v>0</v>
      </c>
      <c r="AR941" s="186">
        <f t="shared" si="132"/>
        <v>51</v>
      </c>
      <c r="AS941" s="137">
        <f t="shared" si="125"/>
        <v>0</v>
      </c>
    </row>
    <row r="942" spans="1:45">
      <c r="A942" s="130"/>
      <c r="B942" s="49"/>
      <c r="C942" s="147" t="s">
        <v>200</v>
      </c>
      <c r="D942" s="52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134"/>
      <c r="AJ942" s="134"/>
      <c r="AK942" s="53"/>
      <c r="AL942" s="53"/>
      <c r="AM942" s="134"/>
      <c r="AN942" s="134"/>
      <c r="AO942" s="134"/>
      <c r="AP942" s="134"/>
      <c r="AQ942" s="106">
        <v>0</v>
      </c>
      <c r="AR942" s="175">
        <v>51</v>
      </c>
      <c r="AS942" s="137">
        <f t="shared" si="125"/>
        <v>0</v>
      </c>
    </row>
    <row r="943" spans="1:45">
      <c r="A943" s="130"/>
      <c r="B943" s="38" t="s">
        <v>142</v>
      </c>
      <c r="C943" s="147" t="s">
        <v>197</v>
      </c>
      <c r="D943" s="52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134"/>
      <c r="AJ943" s="134"/>
      <c r="AK943" s="53"/>
      <c r="AL943" s="53"/>
      <c r="AM943" s="134"/>
      <c r="AN943" s="134"/>
      <c r="AO943" s="134"/>
      <c r="AP943" s="134"/>
      <c r="AQ943" s="106">
        <f>SUM(E943:AP943)</f>
        <v>0</v>
      </c>
      <c r="AR943" s="175">
        <f>34*1</f>
        <v>34</v>
      </c>
      <c r="AS943" s="137">
        <f t="shared" si="125"/>
        <v>0</v>
      </c>
    </row>
    <row r="944" spans="1:45">
      <c r="A944" s="130"/>
      <c r="B944" s="49"/>
      <c r="C944" s="147" t="s">
        <v>198</v>
      </c>
      <c r="D944" s="52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134"/>
      <c r="AJ944" s="134"/>
      <c r="AK944" s="53"/>
      <c r="AL944" s="53"/>
      <c r="AM944" s="134"/>
      <c r="AN944" s="134"/>
      <c r="AO944" s="134"/>
      <c r="AP944" s="134"/>
      <c r="AQ944" s="106">
        <f>SUM(E944:AP944)</f>
        <v>0</v>
      </c>
      <c r="AR944" s="175">
        <f>34*1</f>
        <v>34</v>
      </c>
      <c r="AS944" s="137">
        <f t="shared" si="125"/>
        <v>0</v>
      </c>
    </row>
    <row r="945" spans="1:45">
      <c r="A945" s="130"/>
      <c r="B945" s="49"/>
      <c r="C945" s="147" t="s">
        <v>199</v>
      </c>
      <c r="D945" s="52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134"/>
      <c r="AJ945" s="134"/>
      <c r="AK945" s="53"/>
      <c r="AL945" s="53"/>
      <c r="AM945" s="134"/>
      <c r="AN945" s="134"/>
      <c r="AO945" s="134"/>
      <c r="AP945" s="134"/>
      <c r="AQ945" s="106">
        <f>SUM(E945:AP945)</f>
        <v>0</v>
      </c>
      <c r="AR945" s="175">
        <f>34*1</f>
        <v>34</v>
      </c>
      <c r="AS945" s="137">
        <f t="shared" si="125"/>
        <v>0</v>
      </c>
    </row>
    <row r="946" spans="1:45">
      <c r="A946" s="130"/>
      <c r="B946" s="43"/>
      <c r="C946" s="147" t="s">
        <v>200</v>
      </c>
      <c r="D946" s="52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134"/>
      <c r="AJ946" s="134"/>
      <c r="AK946" s="53"/>
      <c r="AL946" s="53"/>
      <c r="AM946" s="134"/>
      <c r="AN946" s="134"/>
      <c r="AO946" s="134"/>
      <c r="AP946" s="134"/>
      <c r="AQ946" s="106">
        <v>0</v>
      </c>
      <c r="AR946" s="175">
        <v>34</v>
      </c>
      <c r="AS946" s="137">
        <f t="shared" si="125"/>
        <v>0</v>
      </c>
    </row>
    <row r="947" spans="1:45">
      <c r="A947" s="130"/>
      <c r="B947" s="38" t="s">
        <v>178</v>
      </c>
      <c r="C947" s="147" t="s">
        <v>197</v>
      </c>
      <c r="D947" s="52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134"/>
      <c r="AJ947" s="134"/>
      <c r="AK947" s="53"/>
      <c r="AL947" s="53"/>
      <c r="AM947" s="134"/>
      <c r="AN947" s="134"/>
      <c r="AO947" s="134"/>
      <c r="AP947" s="134"/>
      <c r="AQ947" s="106">
        <f>SUM(E947:AP947)</f>
        <v>0</v>
      </c>
      <c r="AR947" s="175">
        <f>34*1</f>
        <v>34</v>
      </c>
      <c r="AS947" s="137">
        <f t="shared" si="125"/>
        <v>0</v>
      </c>
    </row>
    <row r="948" spans="1:45">
      <c r="A948" s="130"/>
      <c r="B948" s="49"/>
      <c r="C948" s="147" t="s">
        <v>198</v>
      </c>
      <c r="D948" s="52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134"/>
      <c r="AJ948" s="134"/>
      <c r="AK948" s="53"/>
      <c r="AL948" s="53"/>
      <c r="AM948" s="134"/>
      <c r="AN948" s="134"/>
      <c r="AO948" s="134"/>
      <c r="AP948" s="134"/>
      <c r="AQ948" s="106">
        <f>SUM(E948:AP948)</f>
        <v>0</v>
      </c>
      <c r="AR948" s="175">
        <f>34*1</f>
        <v>34</v>
      </c>
      <c r="AS948" s="137">
        <f t="shared" si="125"/>
        <v>0</v>
      </c>
    </row>
    <row r="949" spans="1:45">
      <c r="A949" s="130"/>
      <c r="B949" s="49"/>
      <c r="C949" s="147" t="s">
        <v>199</v>
      </c>
      <c r="D949" s="52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134"/>
      <c r="AJ949" s="134"/>
      <c r="AK949" s="53"/>
      <c r="AL949" s="53"/>
      <c r="AM949" s="134"/>
      <c r="AN949" s="134"/>
      <c r="AO949" s="134"/>
      <c r="AP949" s="134"/>
      <c r="AQ949" s="106">
        <f>SUM(E949:AP949)</f>
        <v>0</v>
      </c>
      <c r="AR949" s="175">
        <f>34*1</f>
        <v>34</v>
      </c>
      <c r="AS949" s="137">
        <f t="shared" si="125"/>
        <v>0</v>
      </c>
    </row>
    <row r="950" spans="1:45">
      <c r="A950" s="130"/>
      <c r="B950" s="43"/>
      <c r="C950" s="147" t="s">
        <v>200</v>
      </c>
      <c r="D950" s="52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134"/>
      <c r="AJ950" s="134"/>
      <c r="AK950" s="53"/>
      <c r="AL950" s="53"/>
      <c r="AM950" s="134"/>
      <c r="AN950" s="134"/>
      <c r="AO950" s="134"/>
      <c r="AP950" s="134"/>
      <c r="AQ950" s="106">
        <v>0</v>
      </c>
      <c r="AR950" s="175">
        <v>34</v>
      </c>
      <c r="AS950" s="137">
        <f t="shared" si="125"/>
        <v>0</v>
      </c>
    </row>
    <row r="951" spans="1:45">
      <c r="A951" s="178"/>
      <c r="B951" s="146" t="s">
        <v>88</v>
      </c>
      <c r="C951" s="147" t="s">
        <v>197</v>
      </c>
      <c r="D951" s="52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134"/>
      <c r="AJ951" s="134"/>
      <c r="AK951" s="53"/>
      <c r="AL951" s="53"/>
      <c r="AM951" s="134"/>
      <c r="AN951" s="134"/>
      <c r="AO951" s="134"/>
      <c r="AP951" s="134"/>
      <c r="AQ951" s="106">
        <f>SUM(E951:AP951)</f>
        <v>0</v>
      </c>
      <c r="AR951" s="175">
        <f>34*2</f>
        <v>68</v>
      </c>
      <c r="AS951" s="137">
        <f t="shared" si="125"/>
        <v>0</v>
      </c>
    </row>
    <row r="952" spans="1:45">
      <c r="A952" s="178"/>
      <c r="B952" s="179"/>
      <c r="C952" s="147" t="s">
        <v>198</v>
      </c>
      <c r="D952" s="52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134"/>
      <c r="AJ952" s="134"/>
      <c r="AK952" s="53"/>
      <c r="AL952" s="53"/>
      <c r="AM952" s="134"/>
      <c r="AN952" s="134"/>
      <c r="AO952" s="134"/>
      <c r="AP952" s="134"/>
      <c r="AQ952" s="106">
        <f>SUM(E952:AP952)</f>
        <v>0</v>
      </c>
      <c r="AR952" s="175">
        <f t="shared" ref="AR952:AR953" si="133">34*2</f>
        <v>68</v>
      </c>
      <c r="AS952" s="137">
        <f t="shared" si="125"/>
        <v>0</v>
      </c>
    </row>
    <row r="953" spans="1:45">
      <c r="A953" s="178"/>
      <c r="B953" s="179"/>
      <c r="C953" s="147" t="s">
        <v>199</v>
      </c>
      <c r="D953" s="52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134"/>
      <c r="AJ953" s="134"/>
      <c r="AK953" s="53"/>
      <c r="AL953" s="53"/>
      <c r="AM953" s="134"/>
      <c r="AN953" s="134"/>
      <c r="AO953" s="134"/>
      <c r="AP953" s="134"/>
      <c r="AQ953" s="106">
        <f>SUM(E953:AP953)</f>
        <v>0</v>
      </c>
      <c r="AR953" s="175">
        <f t="shared" si="133"/>
        <v>68</v>
      </c>
      <c r="AS953" s="137">
        <f t="shared" si="125"/>
        <v>0</v>
      </c>
    </row>
    <row r="954" ht="18.75" customHeight="1" spans="1:45">
      <c r="A954" s="107"/>
      <c r="B954" s="179"/>
      <c r="C954" s="147" t="s">
        <v>200</v>
      </c>
      <c r="D954" s="180"/>
      <c r="E954" s="181"/>
      <c r="F954" s="181"/>
      <c r="G954" s="181"/>
      <c r="H954" s="181"/>
      <c r="I954" s="181"/>
      <c r="J954" s="181"/>
      <c r="K954" s="181"/>
      <c r="L954" s="181"/>
      <c r="M954" s="181"/>
      <c r="N954" s="181"/>
      <c r="O954" s="181"/>
      <c r="P954" s="181"/>
      <c r="Q954" s="181"/>
      <c r="R954" s="181"/>
      <c r="S954" s="181"/>
      <c r="T954" s="181"/>
      <c r="U954" s="181"/>
      <c r="V954" s="181"/>
      <c r="W954" s="181"/>
      <c r="X954" s="181"/>
      <c r="Y954" s="181"/>
      <c r="Z954" s="181"/>
      <c r="AA954" s="181"/>
      <c r="AB954" s="181"/>
      <c r="AC954" s="181"/>
      <c r="AD954" s="181"/>
      <c r="AE954" s="181"/>
      <c r="AF954" s="181"/>
      <c r="AG954" s="181"/>
      <c r="AH954" s="181"/>
      <c r="AI954" s="181"/>
      <c r="AJ954" s="181"/>
      <c r="AK954" s="181"/>
      <c r="AL954" s="181"/>
      <c r="AM954" s="185"/>
      <c r="AN954" s="185"/>
      <c r="AO954" s="185"/>
      <c r="AP954" s="185"/>
      <c r="AQ954" s="187">
        <v>0</v>
      </c>
      <c r="AR954" s="187">
        <v>68</v>
      </c>
      <c r="AS954" s="185">
        <f t="shared" si="125"/>
        <v>0</v>
      </c>
    </row>
    <row r="955" ht="18.75" customHeight="1" spans="1:45">
      <c r="A955" s="107"/>
      <c r="B955" s="127"/>
      <c r="C955" s="127"/>
      <c r="D955" s="127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5"/>
      <c r="AJ955" s="55"/>
      <c r="AK955" s="55"/>
      <c r="AL955" s="55"/>
      <c r="AM955" s="107"/>
      <c r="AN955" s="107"/>
      <c r="AO955" s="107"/>
      <c r="AP955" s="107"/>
      <c r="AQ955" s="107"/>
      <c r="AR955" s="107"/>
      <c r="AS955" s="107"/>
    </row>
  </sheetData>
  <mergeCells count="340">
    <mergeCell ref="G3:W3"/>
    <mergeCell ref="X3:AB3"/>
    <mergeCell ref="B4:C4"/>
    <mergeCell ref="AP4:AQ4"/>
    <mergeCell ref="AP5:AQ5"/>
    <mergeCell ref="X6:AB6"/>
    <mergeCell ref="A7:B7"/>
    <mergeCell ref="C7:D7"/>
    <mergeCell ref="A9:D9"/>
    <mergeCell ref="E9:AP9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A41:D41"/>
    <mergeCell ref="A42:D42"/>
    <mergeCell ref="E42:AP42"/>
    <mergeCell ref="E43:H43"/>
    <mergeCell ref="I43:L43"/>
    <mergeCell ref="M43:P43"/>
    <mergeCell ref="Q43:T43"/>
    <mergeCell ref="U43:W43"/>
    <mergeCell ref="X43:AA43"/>
    <mergeCell ref="AB43:AD43"/>
    <mergeCell ref="AE43:AI43"/>
    <mergeCell ref="AJ43:AL43"/>
    <mergeCell ref="AM43:AP43"/>
    <mergeCell ref="A127:D127"/>
    <mergeCell ref="E127:AP127"/>
    <mergeCell ref="E128:H128"/>
    <mergeCell ref="I128:L128"/>
    <mergeCell ref="M128:P128"/>
    <mergeCell ref="Q128:T128"/>
    <mergeCell ref="U128:W128"/>
    <mergeCell ref="X128:AA128"/>
    <mergeCell ref="AB128:AD128"/>
    <mergeCell ref="AE128:AI128"/>
    <mergeCell ref="AJ128:AL128"/>
    <mergeCell ref="AM128:AP128"/>
    <mergeCell ref="A212:D212"/>
    <mergeCell ref="E212:AP212"/>
    <mergeCell ref="E213:H213"/>
    <mergeCell ref="I213:L213"/>
    <mergeCell ref="M213:P213"/>
    <mergeCell ref="Q213:T213"/>
    <mergeCell ref="U213:W213"/>
    <mergeCell ref="X213:AA213"/>
    <mergeCell ref="AB213:AD213"/>
    <mergeCell ref="AE213:AI213"/>
    <mergeCell ref="AJ213:AL213"/>
    <mergeCell ref="AM213:AP213"/>
    <mergeCell ref="A306:D306"/>
    <mergeCell ref="E306:AP306"/>
    <mergeCell ref="E307:H307"/>
    <mergeCell ref="I307:L307"/>
    <mergeCell ref="M307:P307"/>
    <mergeCell ref="Q307:T307"/>
    <mergeCell ref="U307:W307"/>
    <mergeCell ref="X307:AA307"/>
    <mergeCell ref="AB307:AD307"/>
    <mergeCell ref="AE307:AI307"/>
    <mergeCell ref="AJ307:AL307"/>
    <mergeCell ref="AM307:AP307"/>
    <mergeCell ref="A397:D397"/>
    <mergeCell ref="A398:D398"/>
    <mergeCell ref="E398:AP398"/>
    <mergeCell ref="E399:H399"/>
    <mergeCell ref="I399:L399"/>
    <mergeCell ref="M399:P399"/>
    <mergeCell ref="Q399:T399"/>
    <mergeCell ref="U399:W399"/>
    <mergeCell ref="X399:AA399"/>
    <mergeCell ref="AB399:AD399"/>
    <mergeCell ref="AE399:AI399"/>
    <mergeCell ref="AJ399:AL399"/>
    <mergeCell ref="AM399:AP399"/>
    <mergeCell ref="A479:D479"/>
    <mergeCell ref="E479:AP479"/>
    <mergeCell ref="E480:H480"/>
    <mergeCell ref="I480:L480"/>
    <mergeCell ref="M480:P480"/>
    <mergeCell ref="Q480:T480"/>
    <mergeCell ref="U480:W480"/>
    <mergeCell ref="X480:AA480"/>
    <mergeCell ref="AB480:AD480"/>
    <mergeCell ref="AE480:AI480"/>
    <mergeCell ref="AJ480:AL480"/>
    <mergeCell ref="AM480:AP480"/>
    <mergeCell ref="A603:D603"/>
    <mergeCell ref="E603:AP603"/>
    <mergeCell ref="E604:H604"/>
    <mergeCell ref="I604:L604"/>
    <mergeCell ref="M604:P604"/>
    <mergeCell ref="Q604:T604"/>
    <mergeCell ref="U604:W604"/>
    <mergeCell ref="X604:AA604"/>
    <mergeCell ref="AB604:AD604"/>
    <mergeCell ref="AE604:AI604"/>
    <mergeCell ref="AJ604:AL604"/>
    <mergeCell ref="AM604:AP604"/>
    <mergeCell ref="A740:D740"/>
    <mergeCell ref="E740:AP740"/>
    <mergeCell ref="E741:H741"/>
    <mergeCell ref="I741:L741"/>
    <mergeCell ref="M741:P741"/>
    <mergeCell ref="Q741:T741"/>
    <mergeCell ref="U741:W741"/>
    <mergeCell ref="X741:AA741"/>
    <mergeCell ref="AB741:AD741"/>
    <mergeCell ref="AE741:AI741"/>
    <mergeCell ref="AJ741:AL741"/>
    <mergeCell ref="AM741:AP741"/>
    <mergeCell ref="A840:D840"/>
    <mergeCell ref="E840:AP840"/>
    <mergeCell ref="E841:H841"/>
    <mergeCell ref="I841:L841"/>
    <mergeCell ref="M841:P841"/>
    <mergeCell ref="Q841:T841"/>
    <mergeCell ref="U841:W841"/>
    <mergeCell ref="X841:AA841"/>
    <mergeCell ref="AB841:AD841"/>
    <mergeCell ref="AE841:AI841"/>
    <mergeCell ref="AJ841:AL841"/>
    <mergeCell ref="AM841:AP841"/>
    <mergeCell ref="A892:D892"/>
    <mergeCell ref="E892:AP892"/>
    <mergeCell ref="E893:H893"/>
    <mergeCell ref="I893:L893"/>
    <mergeCell ref="M893:P893"/>
    <mergeCell ref="Q893:T893"/>
    <mergeCell ref="U893:W893"/>
    <mergeCell ref="X893:AA893"/>
    <mergeCell ref="AB893:AD893"/>
    <mergeCell ref="AE893:AI893"/>
    <mergeCell ref="AJ893:AL893"/>
    <mergeCell ref="AM893:AP893"/>
    <mergeCell ref="A12:A40"/>
    <mergeCell ref="A45:A125"/>
    <mergeCell ref="A130:A210"/>
    <mergeCell ref="A215:A304"/>
    <mergeCell ref="A309:A396"/>
    <mergeCell ref="A401:A477"/>
    <mergeCell ref="A482:A601"/>
    <mergeCell ref="A606:A728"/>
    <mergeCell ref="A743:A835"/>
    <mergeCell ref="A843:A890"/>
    <mergeCell ref="A895:A953"/>
    <mergeCell ref="B12:B19"/>
    <mergeCell ref="B20:B22"/>
    <mergeCell ref="B23:B25"/>
    <mergeCell ref="B26:B28"/>
    <mergeCell ref="B29:B31"/>
    <mergeCell ref="B32:B34"/>
    <mergeCell ref="B35:B37"/>
    <mergeCell ref="B38:B40"/>
    <mergeCell ref="B45:B50"/>
    <mergeCell ref="B54:B62"/>
    <mergeCell ref="B63:B71"/>
    <mergeCell ref="B72:B80"/>
    <mergeCell ref="B81:B89"/>
    <mergeCell ref="B90:B98"/>
    <mergeCell ref="B99:B107"/>
    <mergeCell ref="B108:B116"/>
    <mergeCell ref="B117:B125"/>
    <mergeCell ref="B130:B138"/>
    <mergeCell ref="B139:B147"/>
    <mergeCell ref="B148:B156"/>
    <mergeCell ref="B157:B165"/>
    <mergeCell ref="B166:B174"/>
    <mergeCell ref="B175:B183"/>
    <mergeCell ref="B184:B192"/>
    <mergeCell ref="B193:B201"/>
    <mergeCell ref="B202:B210"/>
    <mergeCell ref="B215:B223"/>
    <mergeCell ref="B224:B232"/>
    <mergeCell ref="B233:B241"/>
    <mergeCell ref="B242:B250"/>
    <mergeCell ref="B251:B259"/>
    <mergeCell ref="B260:B268"/>
    <mergeCell ref="B269:B277"/>
    <mergeCell ref="B278:B286"/>
    <mergeCell ref="B287:B295"/>
    <mergeCell ref="B296:B304"/>
    <mergeCell ref="B309:B316"/>
    <mergeCell ref="B317:B324"/>
    <mergeCell ref="B325:B332"/>
    <mergeCell ref="B333:B340"/>
    <mergeCell ref="B341:B348"/>
    <mergeCell ref="B349:B356"/>
    <mergeCell ref="B357:B364"/>
    <mergeCell ref="B365:B372"/>
    <mergeCell ref="B373:B380"/>
    <mergeCell ref="B381:B388"/>
    <mergeCell ref="B389:B396"/>
    <mergeCell ref="B401:B407"/>
    <mergeCell ref="B408:B414"/>
    <mergeCell ref="B415:B421"/>
    <mergeCell ref="B422:B428"/>
    <mergeCell ref="B429:B435"/>
    <mergeCell ref="B436:B442"/>
    <mergeCell ref="B443:B449"/>
    <mergeCell ref="B450:B456"/>
    <mergeCell ref="B457:B463"/>
    <mergeCell ref="B464:B470"/>
    <mergeCell ref="B471:B477"/>
    <mergeCell ref="B483:B488"/>
    <mergeCell ref="B490:B497"/>
    <mergeCell ref="B498:B504"/>
    <mergeCell ref="B506:B513"/>
    <mergeCell ref="B514:B520"/>
    <mergeCell ref="B522:B529"/>
    <mergeCell ref="B538:B545"/>
    <mergeCell ref="B546:B553"/>
    <mergeCell ref="B554:B561"/>
    <mergeCell ref="B562:B569"/>
    <mergeCell ref="B570:B577"/>
    <mergeCell ref="B578:B585"/>
    <mergeCell ref="B586:B593"/>
    <mergeCell ref="B594:B601"/>
    <mergeCell ref="B606:B613"/>
    <mergeCell ref="B614:B621"/>
    <mergeCell ref="B622:B629"/>
    <mergeCell ref="B630:B637"/>
    <mergeCell ref="B638:B644"/>
    <mergeCell ref="B646:B652"/>
    <mergeCell ref="B654:B661"/>
    <mergeCell ref="B662:B669"/>
    <mergeCell ref="B670:B676"/>
    <mergeCell ref="B678:B685"/>
    <mergeCell ref="B686:B693"/>
    <mergeCell ref="B694:B701"/>
    <mergeCell ref="B702:B709"/>
    <mergeCell ref="B710:B717"/>
    <mergeCell ref="B718:B725"/>
    <mergeCell ref="B726:B728"/>
    <mergeCell ref="B743:B748"/>
    <mergeCell ref="B749:B754"/>
    <mergeCell ref="B755:B759"/>
    <mergeCell ref="B761:B765"/>
    <mergeCell ref="B767:B772"/>
    <mergeCell ref="B773:B778"/>
    <mergeCell ref="B779:B781"/>
    <mergeCell ref="B785:B790"/>
    <mergeCell ref="B791:B796"/>
    <mergeCell ref="B797:B802"/>
    <mergeCell ref="B803:B808"/>
    <mergeCell ref="B809:B814"/>
    <mergeCell ref="B815:B820"/>
    <mergeCell ref="B821:B826"/>
    <mergeCell ref="B827:B832"/>
    <mergeCell ref="B833:B835"/>
    <mergeCell ref="B843:B845"/>
    <mergeCell ref="B846:B848"/>
    <mergeCell ref="B849:B851"/>
    <mergeCell ref="B852:B854"/>
    <mergeCell ref="B855:B857"/>
    <mergeCell ref="B858:B860"/>
    <mergeCell ref="B861:B863"/>
    <mergeCell ref="B864:B866"/>
    <mergeCell ref="B867:B869"/>
    <mergeCell ref="B870:B872"/>
    <mergeCell ref="B873:B875"/>
    <mergeCell ref="B876:B878"/>
    <mergeCell ref="B879:B881"/>
    <mergeCell ref="B882:B884"/>
    <mergeCell ref="B885:B887"/>
    <mergeCell ref="B888:B890"/>
    <mergeCell ref="B895:B898"/>
    <mergeCell ref="B899:B902"/>
    <mergeCell ref="B903:B906"/>
    <mergeCell ref="B907:B910"/>
    <mergeCell ref="B911:B914"/>
    <mergeCell ref="B915:B918"/>
    <mergeCell ref="B919:B922"/>
    <mergeCell ref="B923:B926"/>
    <mergeCell ref="B927:B930"/>
    <mergeCell ref="B931:B934"/>
    <mergeCell ref="B935:B938"/>
    <mergeCell ref="B939:B942"/>
    <mergeCell ref="B943:B946"/>
    <mergeCell ref="B947:B950"/>
    <mergeCell ref="B951:B954"/>
    <mergeCell ref="C10:C11"/>
    <mergeCell ref="C43:C44"/>
    <mergeCell ref="C128:C129"/>
    <mergeCell ref="C213:C214"/>
    <mergeCell ref="AQ9:AQ11"/>
    <mergeCell ref="AQ42:AQ44"/>
    <mergeCell ref="AQ127:AQ129"/>
    <mergeCell ref="AQ212:AQ214"/>
    <mergeCell ref="AQ306:AQ308"/>
    <mergeCell ref="AQ398:AQ400"/>
    <mergeCell ref="AQ479:AQ481"/>
    <mergeCell ref="AQ603:AQ605"/>
    <mergeCell ref="AQ740:AQ742"/>
    <mergeCell ref="AQ840:AQ842"/>
    <mergeCell ref="AQ892:AQ894"/>
    <mergeCell ref="AR9:AR11"/>
    <mergeCell ref="AR42:AR44"/>
    <mergeCell ref="AR127:AR129"/>
    <mergeCell ref="AR212:AR214"/>
    <mergeCell ref="AR306:AR308"/>
    <mergeCell ref="AR398:AR400"/>
    <mergeCell ref="AR479:AR481"/>
    <mergeCell ref="AR603:AR605"/>
    <mergeCell ref="AR740:AR742"/>
    <mergeCell ref="AR840:AR842"/>
    <mergeCell ref="AR892:AR894"/>
    <mergeCell ref="AS9:AS11"/>
    <mergeCell ref="AS42:AS44"/>
    <mergeCell ref="AS127:AS129"/>
    <mergeCell ref="AS212:AS214"/>
    <mergeCell ref="AS306:AS308"/>
    <mergeCell ref="AS398:AS400"/>
    <mergeCell ref="AS479:AS481"/>
    <mergeCell ref="AS603:AS605"/>
    <mergeCell ref="AS740:AS742"/>
    <mergeCell ref="AS840:AS842"/>
    <mergeCell ref="AS892:AS894"/>
    <mergeCell ref="G5:W7"/>
    <mergeCell ref="X4:AB5"/>
    <mergeCell ref="A10:B11"/>
    <mergeCell ref="AC3:AM5"/>
    <mergeCell ref="AN3:AO5"/>
    <mergeCell ref="A43:B44"/>
    <mergeCell ref="A128:B129"/>
    <mergeCell ref="A213:B214"/>
    <mergeCell ref="A307:C308"/>
    <mergeCell ref="A399:C400"/>
    <mergeCell ref="A480:C481"/>
    <mergeCell ref="A604:C605"/>
    <mergeCell ref="A741:C742"/>
    <mergeCell ref="A893:C894"/>
    <mergeCell ref="A841:C842"/>
  </mergeCells>
  <pageMargins left="0.25" right="0.25" top="0.51" bottom="0.75" header="0.3" footer="0.3"/>
  <pageSetup paperSize="9" scale="47" fitToHeight="0" orientation="landscape"/>
  <headerFooter>
    <oddHeader>&amp;C&amp;G</oddHeader>
  </headerFooter>
  <rowBreaks count="10" manualBreakCount="10">
    <brk id="41" max="50" man="1"/>
    <brk id="126" max="50" man="1"/>
    <brk id="211" max="50" man="1"/>
    <brk id="305" max="50" man="1"/>
    <brk id="397" max="16383" man="1"/>
    <brk id="478" max="16383" man="1"/>
    <brk id="602" max="16383" man="1"/>
    <brk id="739" max="16383" man="1"/>
    <brk id="839" max="50" man="1"/>
    <brk id="891" max="50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Пояснительная записка</vt:lpstr>
      <vt:lpstr>График оценочных процедур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Завуч</cp:lastModifiedBy>
  <dcterms:created xsi:type="dcterms:W3CDTF">2024-09-28T08:38:00Z</dcterms:created>
  <cp:lastPrinted>2025-07-31T04:29:00Z</cp:lastPrinted>
  <dcterms:modified xsi:type="dcterms:W3CDTF">2026-01-21T09:26:39Z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A086C74B23C44C5E91609E985FCEA32F_12</vt:lpwstr>
  </property>
  <property fmtid="{D5CDD505-2E9C-101B-9397-08002B2CF9AE}" pid="3" name="KSOProductBuildVer">
    <vt:lpwstr>1049-12.2.0.23196</vt:lpwstr>
  </property>
</Properties>
</file>